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0" windowWidth="14415" windowHeight="7230" activeTab="0"/>
  </bookViews>
  <sheets>
    <sheet name="TrES-3" sheetId="1" r:id="rId1"/>
    <sheet name="HD17156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<sst xmlns="http://schemas.openxmlformats.org/spreadsheetml/2006/main" count="56" uniqueCount="28">
  <si>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m</t>
  </si>
  <si>
    <t>s</t>
  </si>
  <si>
    <t>rad</t>
  </si>
  <si>
    <t>R.A.</t>
  </si>
  <si>
    <t>Dec.</t>
  </si>
  <si>
    <t>J.D.</t>
  </si>
  <si>
    <t>Aiemassの計算</t>
  </si>
  <si>
    <t>+</t>
  </si>
  <si>
    <t>h/d</t>
  </si>
  <si>
    <t>観測地</t>
  </si>
  <si>
    <t>+/-</t>
  </si>
  <si>
    <t>airmass</t>
  </si>
  <si>
    <t>目的天体</t>
  </si>
  <si>
    <t>E</t>
  </si>
  <si>
    <t>N</t>
  </si>
  <si>
    <t>GST(hour)</t>
  </si>
  <si>
    <t>LST(hour)</t>
  </si>
  <si>
    <t>HA(hour)</t>
  </si>
  <si>
    <t>Z(deg)</t>
  </si>
  <si>
    <t>t</t>
  </si>
  <si>
    <t>temp</t>
  </si>
  <si>
    <t>Kasten and Young (1989)Applied Optics Vol.28, p.4735–4738</t>
  </si>
  <si>
    <t>色のセルに入力</t>
  </si>
  <si>
    <t>（2000.0分点）</t>
  </si>
  <si>
    <t>PI</t>
  </si>
  <si>
    <t>Sgn_Dec</t>
  </si>
  <si>
    <t>Sgn_Lon</t>
  </si>
  <si>
    <t>Sgn_Lat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</si>
</sst>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  <numFmt numFmtId="178" formatCode="0.0000000_ "/>
    <numFmt numFmtId="179" formatCode="0.00000_);[Red]\(0.00000\)"/>
    <numFmt numFmtId="180" formatCode="0.0000_ "/>
    <numFmt numFmtId="181" formatCode="0.00000_ "/>
    <numFmt numFmtId="182" formatCode="0.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[$€-2]\ #,##0.00_);[Red]\([$€-2]\ #,##0.00\)"/>
    <numFmt numFmtId="188" formatCode="0.0_);[Red]\(0.0\)"/>
    <numFmt numFmtId="189" formatCode="0.000_);[Red]\(0.000\)"/>
    <numFmt numFmtId="190" formatCode="0.0000000_);[Red]\(0.0000000\)"/>
    <numFmt numFmtId="191" formatCode="0_ "/>
    <numFmt numFmtId="192" formatCode="0.000000_ "/>
    <numFmt numFmtId="193" formatCode="0.0_ "/>
    <numFmt numFmtId="194" formatCode="0.000000_);[Red]\(0.0000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double"/>
      <bottom style="double"/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0" fillId="0" borderId="0" xfId="0" applyNumberFormat="1" applyAlignment="1">
      <alignment horizontal="right"/>
    </xf>
    <xf numFmtId="191" fontId="0" fillId="0" borderId="0" xfId="0" applyNumberFormat="1" applyAlignment="1" applyProtection="1">
      <alignment/>
      <protection hidden="1"/>
    </xf>
    <xf numFmtId="179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 hidden="1"/>
    </xf>
    <xf numFmtId="182" fontId="0" fillId="0" borderId="0" xfId="0" applyNumberFormat="1" applyAlignment="1">
      <alignment horizontal="right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Alignment="1" applyProtection="1">
      <alignment/>
      <protection hidden="1"/>
    </xf>
    <xf numFmtId="179" fontId="0" fillId="2" borderId="0" xfId="0" applyNumberFormat="1" applyFill="1" applyAlignment="1">
      <alignment horizontal="right"/>
    </xf>
    <xf numFmtId="179" fontId="0" fillId="0" borderId="0" xfId="0" applyNumberFormat="1" applyAlignment="1" applyProtection="1">
      <alignment/>
      <protection locked="0"/>
    </xf>
    <xf numFmtId="179" fontId="4" fillId="0" borderId="0" xfId="0" applyNumberFormat="1" applyFont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2" borderId="3" xfId="0" applyFill="1" applyBorder="1" applyAlignment="1">
      <alignment horizontal="center"/>
    </xf>
    <xf numFmtId="182" fontId="0" fillId="2" borderId="3" xfId="0" applyNumberFormat="1" applyFill="1" applyBorder="1" applyAlignment="1">
      <alignment horizontal="center"/>
    </xf>
    <xf numFmtId="0" fontId="0" fillId="3" borderId="4" xfId="0" applyFill="1" applyBorder="1" applyAlignment="1" applyProtection="1">
      <alignment/>
      <protection locked="0"/>
    </xf>
    <xf numFmtId="179" fontId="0" fillId="2" borderId="5" xfId="0" applyNumberFormat="1" applyFill="1" applyBorder="1" applyAlignment="1">
      <alignment horizontal="right"/>
    </xf>
    <xf numFmtId="49" fontId="0" fillId="2" borderId="5" xfId="0" applyNumberFormat="1" applyFill="1" applyBorder="1" applyAlignment="1">
      <alignment/>
    </xf>
    <xf numFmtId="179" fontId="0" fillId="2" borderId="6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3" borderId="8" xfId="0" applyFill="1" applyBorder="1" applyAlignment="1">
      <alignment/>
    </xf>
    <xf numFmtId="179" fontId="5" fillId="2" borderId="0" xfId="0" applyNumberFormat="1" applyFont="1" applyFill="1" applyAlignment="1">
      <alignment horizontal="right"/>
    </xf>
    <xf numFmtId="0" fontId="0" fillId="3" borderId="9" xfId="0" applyFill="1" applyBorder="1" applyAlignment="1" applyProtection="1">
      <alignment/>
      <protection locked="0"/>
    </xf>
    <xf numFmtId="193" fontId="0" fillId="3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49" fontId="0" fillId="3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181" fontId="0" fillId="2" borderId="13" xfId="0" applyNumberFormat="1" applyFill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79" fontId="0" fillId="2" borderId="16" xfId="0" applyNumberFormat="1" applyFill="1" applyBorder="1" applyAlignment="1">
      <alignment horizontal="center"/>
    </xf>
    <xf numFmtId="179" fontId="0" fillId="3" borderId="17" xfId="0" applyNumberFormat="1" applyFill="1" applyBorder="1" applyAlignment="1">
      <alignment/>
    </xf>
    <xf numFmtId="179" fontId="0" fillId="3" borderId="18" xfId="0" applyNumberFormat="1" applyFill="1" applyBorder="1" applyAlignment="1">
      <alignment/>
    </xf>
    <xf numFmtId="176" fontId="0" fillId="2" borderId="3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179" fontId="0" fillId="2" borderId="22" xfId="0" applyNumberFormat="1" applyFill="1" applyBorder="1" applyAlignment="1">
      <alignment/>
    </xf>
    <xf numFmtId="49" fontId="0" fillId="2" borderId="23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49" fontId="0" fillId="2" borderId="24" xfId="0" applyNumberFormat="1" applyFill="1" applyBorder="1" applyAlignment="1">
      <alignment horizontal="right"/>
    </xf>
    <xf numFmtId="0" fontId="0" fillId="3" borderId="25" xfId="0" applyFill="1" applyBorder="1" applyAlignment="1" applyProtection="1">
      <alignment/>
      <protection locked="0"/>
    </xf>
    <xf numFmtId="193" fontId="0" fillId="3" borderId="26" xfId="0" applyNumberFormat="1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193" fontId="0" fillId="3" borderId="29" xfId="0" applyNumberFormat="1" applyFill="1" applyBorder="1" applyAlignment="1" applyProtection="1">
      <alignment/>
      <protection locked="0"/>
    </xf>
    <xf numFmtId="178" fontId="0" fillId="2" borderId="13" xfId="0" applyNumberFormat="1" applyFill="1" applyBorder="1" applyAlignment="1" applyProtection="1">
      <alignment horizontal="center"/>
      <protection hidden="1"/>
    </xf>
    <xf numFmtId="181" fontId="0" fillId="2" borderId="3" xfId="0" applyNumberForma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76" fontId="0" fillId="2" borderId="3" xfId="0" applyNumberFormat="1" applyFill="1" applyBorder="1" applyAlignment="1" applyProtection="1">
      <alignment horizontal="center"/>
      <protection hidden="1"/>
    </xf>
    <xf numFmtId="178" fontId="0" fillId="0" borderId="22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81" fontId="0" fillId="0" borderId="0" xfId="0" applyNumberFormat="1" applyAlignment="1" applyProtection="1">
      <alignment horizontal="right"/>
      <protection hidden="1"/>
    </xf>
    <xf numFmtId="181" fontId="0" fillId="0" borderId="22" xfId="0" applyNumberFormat="1" applyBorder="1" applyAlignment="1" applyProtection="1">
      <alignment horizontal="right"/>
      <protection hidden="1"/>
    </xf>
    <xf numFmtId="0" fontId="0" fillId="0" borderId="22" xfId="0" applyBorder="1" applyAlignment="1" applyProtection="1">
      <alignment horizontal="right"/>
      <protection hidden="1"/>
    </xf>
    <xf numFmtId="176" fontId="0" fillId="0" borderId="22" xfId="0" applyNumberFormat="1" applyBorder="1" applyAlignment="1" applyProtection="1">
      <alignment horizontal="right"/>
      <protection hidden="1"/>
    </xf>
    <xf numFmtId="192" fontId="0" fillId="2" borderId="3" xfId="0" applyNumberFormat="1" applyFill="1" applyBorder="1" applyAlignment="1">
      <alignment horizontal="center"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14.875" style="9" customWidth="1"/>
    <col min="2" max="2" width="9.25390625" style="0" customWidth="1"/>
    <col min="3" max="3" width="3.625" style="0" customWidth="1"/>
    <col min="4" max="4" width="4.375" style="0" customWidth="1"/>
    <col min="5" max="5" width="3.50390625" style="0" customWidth="1"/>
    <col min="6" max="6" width="7.125" style="0" customWidth="1"/>
    <col min="7" max="7" width="10.75390625" style="4" customWidth="1"/>
    <col min="8" max="8" width="11.125" style="4" customWidth="1"/>
    <col min="9" max="9" width="9.625" style="4" customWidth="1"/>
    <col min="10" max="10" width="11.125" style="0" customWidth="1"/>
    <col min="11" max="11" width="9.875" style="1" customWidth="1"/>
    <col min="12" max="12" width="9.625" style="0" customWidth="1"/>
    <col min="13" max="13" width="12.875" style="5" customWidth="1"/>
    <col min="14" max="14" width="8.75390625" style="0" customWidth="1"/>
    <col min="15" max="15" width="8.625" style="6" customWidth="1"/>
    <col min="16" max="16" width="6.75390625" style="0" customWidth="1"/>
    <col min="17" max="19" width="12.00390625" style="0" customWidth="1"/>
    <col min="21" max="21" width="12.375" style="0" customWidth="1"/>
    <col min="22" max="22" width="10.125" style="0" bestFit="1" customWidth="1"/>
    <col min="23" max="23" width="3.875" style="0" customWidth="1"/>
    <col min="24" max="24" width="3.625" style="0" customWidth="1"/>
    <col min="25" max="25" width="3.00390625" style="0" customWidth="1"/>
  </cols>
  <sheetData>
    <row r="1" spans="1:19" ht="14.25" thickBot="1">
      <c r="A1" s="20" t="s">
        <v>6</v>
      </c>
      <c r="B1" s="29"/>
      <c r="C1" s="30"/>
      <c r="D1" t="s">
        <v>22</v>
      </c>
      <c r="G1" t="s">
        <v>21</v>
      </c>
      <c r="L1" s="2"/>
      <c r="N1" s="2"/>
      <c r="S1" s="2"/>
    </row>
    <row r="2" spans="1:18" ht="15" thickBot="1" thickTop="1">
      <c r="A2" s="26"/>
      <c r="B2" s="27"/>
      <c r="C2" s="45" t="s">
        <v>10</v>
      </c>
      <c r="D2" s="36" t="s">
        <v>8</v>
      </c>
      <c r="E2" s="37" t="s">
        <v>0</v>
      </c>
      <c r="F2" s="46" t="s">
        <v>1</v>
      </c>
      <c r="G2" s="57" t="s">
        <v>2</v>
      </c>
      <c r="H2" s="58" t="s">
        <v>24</v>
      </c>
      <c r="I2" s="58" t="s">
        <v>25</v>
      </c>
      <c r="J2" s="59" t="s">
        <v>26</v>
      </c>
      <c r="K2" s="60" t="s">
        <v>27</v>
      </c>
      <c r="L2" s="5"/>
      <c r="M2" s="2"/>
      <c r="N2" s="6"/>
      <c r="O2"/>
      <c r="R2" s="2"/>
    </row>
    <row r="3" spans="1:17" ht="15" thickBot="1" thickTop="1">
      <c r="A3" s="18" t="s">
        <v>12</v>
      </c>
      <c r="B3" s="47" t="s">
        <v>3</v>
      </c>
      <c r="C3" s="3"/>
      <c r="D3" s="54">
        <v>17</v>
      </c>
      <c r="E3" s="55">
        <v>52</v>
      </c>
      <c r="F3" s="56">
        <v>7</v>
      </c>
      <c r="G3" s="14">
        <f>((F3/60+E3)/60+D3)/12*3.1415926</f>
        <v>4.6779913699120375</v>
      </c>
      <c r="H3" s="14">
        <f>PI()</f>
        <v>3.141592653589793</v>
      </c>
      <c r="I3" s="8">
        <f>IF(C4="-",-1,1)</f>
        <v>1</v>
      </c>
      <c r="J3" s="8">
        <f>IF(B5="E",-1,1)</f>
        <v>-1</v>
      </c>
      <c r="K3" s="8">
        <f>IF(B6="S",-1,1)</f>
        <v>1</v>
      </c>
      <c r="M3" s="6"/>
      <c r="O3"/>
      <c r="Q3" s="2"/>
    </row>
    <row r="4" spans="1:17" ht="14.25" thickBot="1">
      <c r="A4" s="31" t="s">
        <v>23</v>
      </c>
      <c r="B4" s="49" t="s">
        <v>4</v>
      </c>
      <c r="C4" s="35" t="s">
        <v>7</v>
      </c>
      <c r="D4" s="22">
        <v>37</v>
      </c>
      <c r="E4" s="21">
        <v>32</v>
      </c>
      <c r="F4" s="33">
        <v>46</v>
      </c>
      <c r="G4" s="61">
        <f>I3*((F4/60+E4)/60+D4)/180*3.1415926</f>
        <v>0.655303249030247</v>
      </c>
      <c r="H4" s="10"/>
      <c r="I4" s="17"/>
      <c r="J4" s="62"/>
      <c r="K4" s="15"/>
      <c r="M4" s="6"/>
      <c r="N4" s="2"/>
      <c r="O4" s="2"/>
      <c r="P4" s="2"/>
      <c r="Q4" s="2"/>
    </row>
    <row r="5" spans="1:11" ht="13.5">
      <c r="A5" s="28" t="s">
        <v>9</v>
      </c>
      <c r="B5" s="51" t="s">
        <v>13</v>
      </c>
      <c r="C5" s="34"/>
      <c r="D5" s="52">
        <v>133</v>
      </c>
      <c r="E5" s="25">
        <v>40</v>
      </c>
      <c r="F5" s="53">
        <v>16</v>
      </c>
      <c r="G5" s="14">
        <f>J3*((F5/60+E5)/60+D5)/180*3.1415926</f>
        <v>-2.333000963891358</v>
      </c>
      <c r="H5" s="63"/>
      <c r="I5" s="10"/>
      <c r="J5" s="62"/>
      <c r="K5" s="17"/>
    </row>
    <row r="6" spans="1:15" ht="13.5">
      <c r="A6" s="48"/>
      <c r="B6" s="49" t="s">
        <v>14</v>
      </c>
      <c r="C6" s="50"/>
      <c r="D6" s="32">
        <v>34</v>
      </c>
      <c r="E6" s="21">
        <v>32</v>
      </c>
      <c r="F6" s="33">
        <v>28</v>
      </c>
      <c r="G6" s="61">
        <f>K3*((F6/60+E6)/60+D6)/180*3.1415926</f>
        <v>0.6028561059024692</v>
      </c>
      <c r="H6" s="64"/>
      <c r="I6" s="64"/>
      <c r="J6" s="65"/>
      <c r="K6" s="66"/>
      <c r="L6" s="3"/>
      <c r="M6" s="11"/>
      <c r="N6" s="3"/>
      <c r="O6" s="7"/>
    </row>
    <row r="7" ht="14.25" thickBot="1"/>
    <row r="8" spans="1:15" ht="15" thickBot="1" thickTop="1">
      <c r="A8" s="41" t="s">
        <v>5</v>
      </c>
      <c r="B8" s="38" t="s">
        <v>11</v>
      </c>
      <c r="C8" s="23"/>
      <c r="D8" s="23"/>
      <c r="E8" s="23"/>
      <c r="F8" s="24" t="s">
        <v>18</v>
      </c>
      <c r="G8" s="24" t="s">
        <v>17</v>
      </c>
      <c r="H8" s="24" t="s">
        <v>16</v>
      </c>
      <c r="I8" s="24" t="s">
        <v>15</v>
      </c>
      <c r="J8" s="44" t="s">
        <v>20</v>
      </c>
      <c r="K8" s="67" t="s">
        <v>19</v>
      </c>
      <c r="M8"/>
      <c r="O8"/>
    </row>
    <row r="9" spans="1:15" ht="14.25" thickTop="1">
      <c r="A9" s="42">
        <f>M9+2400000</f>
        <v>2454740.9592865</v>
      </c>
      <c r="B9" s="68">
        <f>1/(COS(F9/180*$H$3)+0.50572*POWER(96.07995-F9,-1.6364))</f>
        <v>1.1976222450495557</v>
      </c>
      <c r="C9" s="16"/>
      <c r="D9" s="16"/>
      <c r="E9" s="16"/>
      <c r="F9" s="5">
        <f aca="true" t="shared" si="0" ref="F9:F72">ACOS(SIN($G$6)*SIN($G$4)+COS($G$6)*COS($G$4)*COS(G9*$H$3/12))*180/$H$3</f>
        <v>33.44579732828146</v>
      </c>
      <c r="G9" s="5">
        <f aca="true" t="shared" si="1" ref="G9:G72">H9-$G$3*12/$H$3</f>
        <v>2.7689707667780894</v>
      </c>
      <c r="H9" s="5">
        <f aca="true" t="shared" si="2" ref="H9:H72">I9-$G$5*12/$H$3</f>
        <v>20.63758157308356</v>
      </c>
      <c r="I9" s="5">
        <f>(J9-360*INT(J9/360))*24/360</f>
        <v>11.72617431768837</v>
      </c>
      <c r="J9" s="1">
        <f>280.46061837+360.98564736629*(A9-2451545)+0.0003879337*K9*K9-K9*K9*K9/38710000</f>
        <v>1153975.8926147653</v>
      </c>
      <c r="K9" s="6">
        <f>(A9-2451545)/36525</f>
        <v>0.0875005964818554</v>
      </c>
      <c r="M9">
        <v>54740.9592865</v>
      </c>
      <c r="O9"/>
    </row>
    <row r="10" spans="1:15" ht="13.5">
      <c r="A10" s="42">
        <f aca="true" t="shared" si="3" ref="A10:A73">M10+2400000</f>
        <v>2454740.9604001</v>
      </c>
      <c r="B10" s="69">
        <f aca="true" t="shared" si="4" ref="B10:B73">1/(COS(F10/180*$H$3)+0.50572*POWER(96.07995-F10,-1.6364))</f>
        <v>1.20200641756497</v>
      </c>
      <c r="C10" s="16"/>
      <c r="D10" s="16"/>
      <c r="E10" s="16"/>
      <c r="F10" s="5">
        <f t="shared" si="0"/>
        <v>33.761585766710226</v>
      </c>
      <c r="G10" s="5">
        <f t="shared" si="1"/>
        <v>2.7957703435852324</v>
      </c>
      <c r="H10" s="5">
        <f t="shared" si="2"/>
        <v>20.6643811498907</v>
      </c>
      <c r="I10" s="5">
        <f aca="true" t="shared" si="5" ref="I10:I73">(J10-360*INT(J10/360))*24/360</f>
        <v>11.752973894495517</v>
      </c>
      <c r="J10" s="1">
        <f aca="true" t="shared" si="6" ref="J10:J73">280.46061837+360.98564736629*(A10-2451545)+0.0003879337*K10*K10-K10*K10*K10/38710000</f>
        <v>1153976.2946084174</v>
      </c>
      <c r="K10" s="6">
        <f aca="true" t="shared" si="7" ref="K10:K73">(A10-2451545)/36525</f>
        <v>0.08750062697056443</v>
      </c>
      <c r="M10">
        <v>54740.9604001</v>
      </c>
      <c r="O10"/>
    </row>
    <row r="11" spans="1:15" ht="13.5">
      <c r="A11" s="42">
        <f t="shared" si="3"/>
        <v>2454740.9637428</v>
      </c>
      <c r="B11" s="69">
        <f t="shared" si="4"/>
        <v>1.2155720790700741</v>
      </c>
      <c r="C11" s="16"/>
      <c r="D11" s="16"/>
      <c r="E11" s="16"/>
      <c r="F11" s="5">
        <f t="shared" si="0"/>
        <v>34.70865726906596</v>
      </c>
      <c r="G11" s="5">
        <f t="shared" si="1"/>
        <v>2.876214796419241</v>
      </c>
      <c r="H11" s="5">
        <f t="shared" si="2"/>
        <v>20.74482560272471</v>
      </c>
      <c r="I11" s="5">
        <f t="shared" si="5"/>
        <v>11.833418347329522</v>
      </c>
      <c r="J11" s="1">
        <f t="shared" si="6"/>
        <v>1153977.50127521</v>
      </c>
      <c r="K11" s="6">
        <f t="shared" si="7"/>
        <v>0.08750071848870793</v>
      </c>
      <c r="M11">
        <v>54740.9637428</v>
      </c>
      <c r="O11"/>
    </row>
    <row r="12" spans="1:15" ht="13.5">
      <c r="A12" s="42">
        <f t="shared" si="3"/>
        <v>2454740.9648566</v>
      </c>
      <c r="B12" s="69">
        <f t="shared" si="4"/>
        <v>1.2202304814848381</v>
      </c>
      <c r="C12" s="16"/>
      <c r="D12" s="16"/>
      <c r="E12" s="16"/>
      <c r="F12" s="5">
        <f t="shared" si="0"/>
        <v>35.02393901048798</v>
      </c>
      <c r="G12" s="5">
        <f t="shared" si="1"/>
        <v>2.9030191807911265</v>
      </c>
      <c r="H12" s="5">
        <f t="shared" si="2"/>
        <v>20.771629987096595</v>
      </c>
      <c r="I12" s="5">
        <f t="shared" si="5"/>
        <v>11.860222731701409</v>
      </c>
      <c r="J12" s="1">
        <f t="shared" si="6"/>
        <v>1153977.9033409755</v>
      </c>
      <c r="K12" s="6">
        <f t="shared" si="7"/>
        <v>0.08750074898288633</v>
      </c>
      <c r="M12">
        <v>54740.9648566</v>
      </c>
      <c r="O12"/>
    </row>
    <row r="13" spans="1:15" ht="13.5">
      <c r="A13" s="42">
        <f t="shared" si="3"/>
        <v>2454740.9659704</v>
      </c>
      <c r="B13" s="69">
        <f t="shared" si="4"/>
        <v>1.224959602753565</v>
      </c>
      <c r="C13" s="16"/>
      <c r="D13" s="16"/>
      <c r="E13" s="16"/>
      <c r="F13" s="5">
        <f t="shared" si="0"/>
        <v>35.33907361357782</v>
      </c>
      <c r="G13" s="5">
        <f t="shared" si="1"/>
        <v>2.9298235651785376</v>
      </c>
      <c r="H13" s="5">
        <f t="shared" si="2"/>
        <v>20.798434371484007</v>
      </c>
      <c r="I13" s="5">
        <f t="shared" si="5"/>
        <v>11.887027116088818</v>
      </c>
      <c r="J13" s="1">
        <f t="shared" si="6"/>
        <v>1153978.3054067413</v>
      </c>
      <c r="K13" s="6">
        <f t="shared" si="7"/>
        <v>0.08750077947706474</v>
      </c>
      <c r="M13">
        <v>54740.9659704</v>
      </c>
      <c r="O13"/>
    </row>
    <row r="14" spans="1:15" ht="13.5">
      <c r="A14" s="42">
        <f t="shared" si="3"/>
        <v>2454740.967084</v>
      </c>
      <c r="B14" s="69">
        <f t="shared" si="4"/>
        <v>1.2297595685229745</v>
      </c>
      <c r="C14" s="16"/>
      <c r="D14" s="16"/>
      <c r="E14" s="16"/>
      <c r="F14" s="5">
        <f t="shared" si="0"/>
        <v>35.654002084980284</v>
      </c>
      <c r="G14" s="5">
        <f t="shared" si="1"/>
        <v>2.9566231419856805</v>
      </c>
      <c r="H14" s="5">
        <f t="shared" si="2"/>
        <v>20.82523394829115</v>
      </c>
      <c r="I14" s="5">
        <f t="shared" si="5"/>
        <v>11.913826692895963</v>
      </c>
      <c r="J14" s="1">
        <f t="shared" si="6"/>
        <v>1153978.7074003934</v>
      </c>
      <c r="K14" s="6">
        <f t="shared" si="7"/>
        <v>0.08750080996577378</v>
      </c>
      <c r="M14">
        <v>54740.967084</v>
      </c>
      <c r="O14"/>
    </row>
    <row r="15" spans="1:15" ht="13.5">
      <c r="A15" s="42">
        <f t="shared" si="3"/>
        <v>2454740.9681979</v>
      </c>
      <c r="B15" s="69">
        <f t="shared" si="4"/>
        <v>1.2346335577145242</v>
      </c>
      <c r="C15" s="16"/>
      <c r="D15" s="16"/>
      <c r="E15" s="16"/>
      <c r="F15" s="5">
        <f t="shared" si="0"/>
        <v>35.96886320620766</v>
      </c>
      <c r="G15" s="5">
        <f t="shared" si="1"/>
        <v>2.9834299357666794</v>
      </c>
      <c r="H15" s="5">
        <f t="shared" si="2"/>
        <v>20.85204074207215</v>
      </c>
      <c r="I15" s="5">
        <f t="shared" si="5"/>
        <v>11.940633486676962</v>
      </c>
      <c r="J15" s="1">
        <f t="shared" si="6"/>
        <v>1153979.1095023002</v>
      </c>
      <c r="K15" s="6">
        <f t="shared" si="7"/>
        <v>0.08750084046269324</v>
      </c>
      <c r="M15">
        <v>54740.9681979</v>
      </c>
      <c r="O15"/>
    </row>
    <row r="16" spans="1:15" ht="13.5">
      <c r="A16" s="42">
        <f t="shared" si="3"/>
        <v>2454740.9693117</v>
      </c>
      <c r="B16" s="69">
        <f t="shared" si="4"/>
        <v>1.2395808802286434</v>
      </c>
      <c r="C16" s="16"/>
      <c r="D16" s="16"/>
      <c r="E16" s="16"/>
      <c r="F16" s="5">
        <f t="shared" si="0"/>
        <v>36.28354150767859</v>
      </c>
      <c r="G16" s="5">
        <f t="shared" si="1"/>
        <v>3.010234331361005</v>
      </c>
      <c r="H16" s="5">
        <f t="shared" si="2"/>
        <v>20.878845137666474</v>
      </c>
      <c r="I16" s="5">
        <f t="shared" si="5"/>
        <v>11.967437882271286</v>
      </c>
      <c r="J16" s="1">
        <f t="shared" si="6"/>
        <v>1153979.511568234</v>
      </c>
      <c r="K16" s="6">
        <f t="shared" si="7"/>
        <v>0.0875008709568844</v>
      </c>
      <c r="M16">
        <v>54740.9693117</v>
      </c>
      <c r="O16"/>
    </row>
    <row r="17" spans="1:15" ht="13.5">
      <c r="A17" s="42">
        <f t="shared" si="3"/>
        <v>2454740.9704227</v>
      </c>
      <c r="B17" s="69">
        <f t="shared" si="4"/>
        <v>1.244590308639901</v>
      </c>
      <c r="C17" s="16"/>
      <c r="D17" s="16"/>
      <c r="E17" s="16"/>
      <c r="F17" s="5">
        <f t="shared" si="0"/>
        <v>36.597272060993404</v>
      </c>
      <c r="G17" s="5">
        <f t="shared" si="1"/>
        <v>3.0369713312384192</v>
      </c>
      <c r="H17" s="5">
        <f t="shared" si="2"/>
        <v>20.905582137543888</v>
      </c>
      <c r="I17" s="5">
        <f t="shared" si="5"/>
        <v>11.994174882148704</v>
      </c>
      <c r="J17" s="1">
        <f t="shared" si="6"/>
        <v>1153979.9126232322</v>
      </c>
      <c r="K17" s="6">
        <f t="shared" si="7"/>
        <v>0.08750090137440239</v>
      </c>
      <c r="M17">
        <v>54740.9704227</v>
      </c>
      <c r="O17"/>
    </row>
    <row r="18" spans="1:15" ht="13.5">
      <c r="A18" s="42">
        <f t="shared" si="3"/>
        <v>2454740.9715365</v>
      </c>
      <c r="B18" s="69">
        <f t="shared" si="4"/>
        <v>1.2496881790555567</v>
      </c>
      <c r="C18" s="16"/>
      <c r="D18" s="16"/>
      <c r="E18" s="16"/>
      <c r="F18" s="5">
        <f t="shared" si="0"/>
        <v>36.91163389728423</v>
      </c>
      <c r="G18" s="5">
        <f t="shared" si="1"/>
        <v>3.0637757156258303</v>
      </c>
      <c r="H18" s="5">
        <f t="shared" si="2"/>
        <v>20.9323865219313</v>
      </c>
      <c r="I18" s="5">
        <f t="shared" si="5"/>
        <v>12.020979266536111</v>
      </c>
      <c r="J18" s="1">
        <f t="shared" si="6"/>
        <v>1153980.314688998</v>
      </c>
      <c r="K18" s="6">
        <f t="shared" si="7"/>
        <v>0.08750093186858081</v>
      </c>
      <c r="M18">
        <v>54740.9715365</v>
      </c>
      <c r="O18"/>
    </row>
    <row r="19" spans="1:15" ht="13.5">
      <c r="A19" s="42">
        <f t="shared" si="3"/>
        <v>2454740.9726504</v>
      </c>
      <c r="B19" s="69">
        <f t="shared" si="4"/>
        <v>1.2548635403015989</v>
      </c>
      <c r="C19" s="16"/>
      <c r="D19" s="16"/>
      <c r="E19" s="16"/>
      <c r="F19" s="5">
        <f t="shared" si="0"/>
        <v>37.22586189482689</v>
      </c>
      <c r="G19" s="5">
        <f t="shared" si="1"/>
        <v>3.090582509406829</v>
      </c>
      <c r="H19" s="5">
        <f t="shared" si="2"/>
        <v>20.959193315712298</v>
      </c>
      <c r="I19" s="5">
        <f t="shared" si="5"/>
        <v>12.04778606031711</v>
      </c>
      <c r="J19" s="1">
        <f t="shared" si="6"/>
        <v>1153980.7167909048</v>
      </c>
      <c r="K19" s="6">
        <f t="shared" si="7"/>
        <v>0.08750096236550027</v>
      </c>
      <c r="M19">
        <v>54740.9726504</v>
      </c>
      <c r="O19"/>
    </row>
    <row r="20" spans="1:15" ht="13.5">
      <c r="A20" s="42">
        <f t="shared" si="3"/>
        <v>2454740.973764</v>
      </c>
      <c r="B20" s="69">
        <f t="shared" si="4"/>
        <v>1.2601156490476897</v>
      </c>
      <c r="C20" s="16"/>
      <c r="D20" s="16"/>
      <c r="E20" s="16"/>
      <c r="F20" s="5">
        <f t="shared" si="0"/>
        <v>37.5398407907663</v>
      </c>
      <c r="G20" s="5">
        <f t="shared" si="1"/>
        <v>3.117382086213972</v>
      </c>
      <c r="H20" s="5">
        <f t="shared" si="2"/>
        <v>20.98599289251944</v>
      </c>
      <c r="I20" s="5">
        <f t="shared" si="5"/>
        <v>12.074585637124255</v>
      </c>
      <c r="J20" s="1">
        <f t="shared" si="6"/>
        <v>1153981.1187845569</v>
      </c>
      <c r="K20" s="6">
        <f t="shared" si="7"/>
        <v>0.0875009928542093</v>
      </c>
      <c r="M20">
        <v>54740.973764</v>
      </c>
      <c r="O20"/>
    </row>
    <row r="21" spans="1:15" ht="13.5">
      <c r="A21" s="42">
        <f t="shared" si="3"/>
        <v>2454740.9748778</v>
      </c>
      <c r="B21" s="69">
        <f t="shared" si="4"/>
        <v>1.2654480133531831</v>
      </c>
      <c r="C21" s="16"/>
      <c r="D21" s="16"/>
      <c r="E21" s="16"/>
      <c r="F21" s="5">
        <f t="shared" si="0"/>
        <v>37.85370902201485</v>
      </c>
      <c r="G21" s="5">
        <f t="shared" si="1"/>
        <v>3.144186470601383</v>
      </c>
      <c r="H21" s="5">
        <f t="shared" si="2"/>
        <v>21.012797276906852</v>
      </c>
      <c r="I21" s="5">
        <f t="shared" si="5"/>
        <v>12.101390021511664</v>
      </c>
      <c r="J21" s="1">
        <f t="shared" si="6"/>
        <v>1153981.5208503227</v>
      </c>
      <c r="K21" s="6">
        <f t="shared" si="7"/>
        <v>0.0875010233483877</v>
      </c>
      <c r="M21">
        <v>54740.9748778</v>
      </c>
      <c r="O21"/>
    </row>
    <row r="22" spans="1:15" ht="13.5">
      <c r="A22" s="42">
        <f t="shared" si="3"/>
        <v>2454740.9759914</v>
      </c>
      <c r="B22" s="69">
        <f t="shared" si="4"/>
        <v>1.2708599088667518</v>
      </c>
      <c r="C22" s="16"/>
      <c r="D22" s="16"/>
      <c r="E22" s="16"/>
      <c r="F22" s="5">
        <f t="shared" si="0"/>
        <v>38.16735154037638</v>
      </c>
      <c r="G22" s="5">
        <f t="shared" si="1"/>
        <v>3.170986047408526</v>
      </c>
      <c r="H22" s="5">
        <f t="shared" si="2"/>
        <v>21.039596853713995</v>
      </c>
      <c r="I22" s="5">
        <f t="shared" si="5"/>
        <v>12.12818959831881</v>
      </c>
      <c r="J22" s="1">
        <f t="shared" si="6"/>
        <v>1153981.9228439748</v>
      </c>
      <c r="K22" s="6">
        <f t="shared" si="7"/>
        <v>0.08750105383709675</v>
      </c>
      <c r="M22">
        <v>54740.9759914</v>
      </c>
      <c r="O22"/>
    </row>
    <row r="23" spans="1:15" ht="13.5">
      <c r="A23" s="42">
        <f t="shared" si="3"/>
        <v>2454740.977105</v>
      </c>
      <c r="B23" s="69">
        <f t="shared" si="4"/>
        <v>1.2763535005275508</v>
      </c>
      <c r="C23" s="16"/>
      <c r="D23" s="16"/>
      <c r="E23" s="16"/>
      <c r="F23" s="5">
        <f t="shared" si="0"/>
        <v>38.48082220002403</v>
      </c>
      <c r="G23" s="5">
        <f t="shared" si="1"/>
        <v>3.197785624215676</v>
      </c>
      <c r="H23" s="5">
        <f t="shared" si="2"/>
        <v>21.066396430521145</v>
      </c>
      <c r="I23" s="5">
        <f t="shared" si="5"/>
        <v>12.154989175125957</v>
      </c>
      <c r="J23" s="1">
        <f t="shared" si="6"/>
        <v>1153982.324837627</v>
      </c>
      <c r="K23" s="6">
        <f t="shared" si="7"/>
        <v>0.08750108432580579</v>
      </c>
      <c r="M23">
        <v>54740.977105</v>
      </c>
      <c r="O23"/>
    </row>
    <row r="24" spans="1:15" ht="13.5">
      <c r="A24" s="42">
        <f t="shared" si="3"/>
        <v>2454740.9782185</v>
      </c>
      <c r="B24" s="69">
        <f t="shared" si="4"/>
        <v>1.2819295270359519</v>
      </c>
      <c r="C24" s="16"/>
      <c r="D24" s="16"/>
      <c r="E24" s="16"/>
      <c r="F24" s="5">
        <f t="shared" si="0"/>
        <v>38.794090388462784</v>
      </c>
      <c r="G24" s="5">
        <f t="shared" si="1"/>
        <v>3.2245827916292313</v>
      </c>
      <c r="H24" s="5">
        <f t="shared" si="2"/>
        <v>21.0931935979347</v>
      </c>
      <c r="I24" s="5">
        <f t="shared" si="5"/>
        <v>12.181786342539514</v>
      </c>
      <c r="J24" s="1">
        <f t="shared" si="6"/>
        <v>1153982.726795138</v>
      </c>
      <c r="K24" s="6">
        <f t="shared" si="7"/>
        <v>0.08750111481177376</v>
      </c>
      <c r="M24">
        <v>54740.9782185</v>
      </c>
      <c r="O24"/>
    </row>
    <row r="25" spans="1:15" ht="13.5">
      <c r="A25" s="42">
        <f t="shared" si="3"/>
        <v>2454740.9793319</v>
      </c>
      <c r="B25" s="69">
        <f t="shared" si="4"/>
        <v>1.2875892382177583</v>
      </c>
      <c r="C25" s="16"/>
      <c r="D25" s="16"/>
      <c r="E25" s="16"/>
      <c r="F25" s="5">
        <f t="shared" si="0"/>
        <v>39.10715370129142</v>
      </c>
      <c r="G25" s="5">
        <f t="shared" si="1"/>
        <v>3.251377549664724</v>
      </c>
      <c r="H25" s="5">
        <f t="shared" si="2"/>
        <v>21.119988355970193</v>
      </c>
      <c r="I25" s="5">
        <f t="shared" si="5"/>
        <v>12.208581100575005</v>
      </c>
      <c r="J25" s="1">
        <f t="shared" si="6"/>
        <v>1153983.1287165086</v>
      </c>
      <c r="K25" s="6">
        <f t="shared" si="7"/>
        <v>0.08750114529500068</v>
      </c>
      <c r="M25">
        <v>54740.9793319</v>
      </c>
      <c r="O25"/>
    </row>
    <row r="26" spans="1:15" ht="13.5">
      <c r="A26" s="42">
        <f t="shared" si="3"/>
        <v>2454740.9804456</v>
      </c>
      <c r="B26" s="69">
        <f t="shared" si="4"/>
        <v>1.293335994820946</v>
      </c>
      <c r="C26" s="16"/>
      <c r="D26" s="16"/>
      <c r="E26" s="16"/>
      <c r="F26" s="5">
        <f t="shared" si="0"/>
        <v>39.4201222414373</v>
      </c>
      <c r="G26" s="5">
        <f t="shared" si="1"/>
        <v>3.278179535865455</v>
      </c>
      <c r="H26" s="5">
        <f t="shared" si="2"/>
        <v>21.146790342170924</v>
      </c>
      <c r="I26" s="5">
        <f t="shared" si="5"/>
        <v>12.23538308677574</v>
      </c>
      <c r="J26" s="1">
        <f t="shared" si="6"/>
        <v>1153983.5307463016</v>
      </c>
      <c r="K26" s="6">
        <f t="shared" si="7"/>
        <v>0.08750117578645078</v>
      </c>
      <c r="M26">
        <v>54740.9804456</v>
      </c>
      <c r="O26"/>
    </row>
    <row r="27" spans="1:15" ht="13.5">
      <c r="A27" s="42">
        <f t="shared" si="3"/>
        <v>2454740.9815593</v>
      </c>
      <c r="B27" s="69">
        <f t="shared" si="4"/>
        <v>1.2991696122332943</v>
      </c>
      <c r="C27" s="16"/>
      <c r="D27" s="16"/>
      <c r="E27" s="16"/>
      <c r="F27" s="5">
        <f t="shared" si="0"/>
        <v>39.7329089491581</v>
      </c>
      <c r="G27" s="5">
        <f t="shared" si="1"/>
        <v>3.304981510859278</v>
      </c>
      <c r="H27" s="5">
        <f t="shared" si="2"/>
        <v>21.173592317164747</v>
      </c>
      <c r="I27" s="5">
        <f t="shared" si="5"/>
        <v>12.26218506176956</v>
      </c>
      <c r="J27" s="1">
        <f t="shared" si="6"/>
        <v>1153983.9327759265</v>
      </c>
      <c r="K27" s="6">
        <f t="shared" si="7"/>
        <v>0.08750120627788813</v>
      </c>
      <c r="M27">
        <v>54740.9815593</v>
      </c>
      <c r="O27"/>
    </row>
    <row r="28" spans="1:14" ht="13.5">
      <c r="A28" s="42">
        <f t="shared" si="3"/>
        <v>2454740.9826729</v>
      </c>
      <c r="B28" s="69">
        <f t="shared" si="4"/>
        <v>1.3050909234822796</v>
      </c>
      <c r="C28" s="16"/>
      <c r="D28" s="16"/>
      <c r="E28" s="16"/>
      <c r="F28" s="5">
        <f t="shared" si="0"/>
        <v>40.04548353884411</v>
      </c>
      <c r="G28" s="5">
        <f t="shared" si="1"/>
        <v>3.331781087666421</v>
      </c>
      <c r="H28" s="5">
        <f t="shared" si="2"/>
        <v>21.20039189397189</v>
      </c>
      <c r="I28" s="5">
        <f t="shared" si="5"/>
        <v>12.288984638576705</v>
      </c>
      <c r="J28" s="1">
        <f t="shared" si="6"/>
        <v>1153984.3347695787</v>
      </c>
      <c r="K28" s="6">
        <f t="shared" si="7"/>
        <v>0.08750123676659717</v>
      </c>
      <c r="L28" s="5"/>
      <c r="M28" s="5">
        <v>54740.9826729</v>
      </c>
      <c r="N28" s="5"/>
    </row>
    <row r="29" spans="1:14" ht="13.5">
      <c r="A29" s="42">
        <f t="shared" si="3"/>
        <v>2454740.9837867</v>
      </c>
      <c r="B29" s="69">
        <f t="shared" si="4"/>
        <v>1.3111029293651675</v>
      </c>
      <c r="C29" s="16"/>
      <c r="D29" s="16"/>
      <c r="E29" s="16"/>
      <c r="F29" s="5">
        <f t="shared" si="0"/>
        <v>40.35792757406765</v>
      </c>
      <c r="G29" s="5">
        <f t="shared" si="1"/>
        <v>3.358585472053832</v>
      </c>
      <c r="H29" s="5">
        <f t="shared" si="2"/>
        <v>21.2271962783593</v>
      </c>
      <c r="I29" s="5">
        <f t="shared" si="5"/>
        <v>12.315789022964115</v>
      </c>
      <c r="J29" s="1">
        <f t="shared" si="6"/>
        <v>1153984.7368353445</v>
      </c>
      <c r="K29" s="6">
        <f t="shared" si="7"/>
        <v>0.08750126726077558</v>
      </c>
      <c r="L29" s="2"/>
      <c r="M29" s="5">
        <v>54740.9837867</v>
      </c>
      <c r="N29" s="2"/>
    </row>
    <row r="30" spans="1:14" ht="13.5">
      <c r="A30" s="42">
        <f t="shared" si="3"/>
        <v>2454740.9849005</v>
      </c>
      <c r="B30" s="69">
        <f t="shared" si="4"/>
        <v>1.3172060082969597</v>
      </c>
      <c r="C30" s="16"/>
      <c r="D30" s="16"/>
      <c r="E30" s="16"/>
      <c r="F30" s="5">
        <f t="shared" si="0"/>
        <v>40.67018263783051</v>
      </c>
      <c r="G30" s="5">
        <f t="shared" si="1"/>
        <v>3.3853898676326324</v>
      </c>
      <c r="H30" s="5">
        <f t="shared" si="2"/>
        <v>21.2540006739381</v>
      </c>
      <c r="I30" s="5">
        <f t="shared" si="5"/>
        <v>12.342593418542917</v>
      </c>
      <c r="J30" s="1">
        <f t="shared" si="6"/>
        <v>1153985.1389012781</v>
      </c>
      <c r="K30" s="6">
        <f t="shared" si="7"/>
        <v>0.08750129775496673</v>
      </c>
      <c r="L30" s="2"/>
      <c r="M30" s="5">
        <v>54740.9849005</v>
      </c>
      <c r="N30" s="2"/>
    </row>
    <row r="31" spans="1:14" ht="13.5">
      <c r="A31" s="42">
        <f t="shared" si="3"/>
        <v>2454740.9860142</v>
      </c>
      <c r="B31" s="69">
        <f t="shared" si="4"/>
        <v>1.3234010581733637</v>
      </c>
      <c r="C31" s="16"/>
      <c r="D31" s="16"/>
      <c r="E31" s="16"/>
      <c r="F31" s="5">
        <f t="shared" si="0"/>
        <v>40.98221796673978</v>
      </c>
      <c r="G31" s="5">
        <f t="shared" si="1"/>
        <v>3.4121918426264557</v>
      </c>
      <c r="H31" s="5">
        <f t="shared" si="2"/>
        <v>21.280802648931925</v>
      </c>
      <c r="I31" s="5">
        <f t="shared" si="5"/>
        <v>12.369395393536736</v>
      </c>
      <c r="J31" s="1">
        <f t="shared" si="6"/>
        <v>1153985.540930903</v>
      </c>
      <c r="K31" s="6">
        <f t="shared" si="7"/>
        <v>0.08750132824640408</v>
      </c>
      <c r="L31" s="2"/>
      <c r="M31" s="5">
        <v>54740.9860142</v>
      </c>
      <c r="N31" s="2"/>
    </row>
    <row r="32" spans="1:14" ht="13.5">
      <c r="A32" s="42">
        <f t="shared" si="3"/>
        <v>2454740.9871251</v>
      </c>
      <c r="B32" s="69">
        <f t="shared" si="4"/>
        <v>1.3296741963985867</v>
      </c>
      <c r="C32" s="16"/>
      <c r="D32" s="16"/>
      <c r="E32" s="16"/>
      <c r="F32" s="5">
        <f t="shared" si="0"/>
        <v>41.29327566080327</v>
      </c>
      <c r="G32" s="5">
        <f t="shared" si="1"/>
        <v>3.438926444332722</v>
      </c>
      <c r="H32" s="5">
        <f t="shared" si="2"/>
        <v>21.30753725063819</v>
      </c>
      <c r="I32" s="5">
        <f t="shared" si="5"/>
        <v>12.396129995243003</v>
      </c>
      <c r="J32" s="1">
        <f t="shared" si="6"/>
        <v>1153985.9419499286</v>
      </c>
      <c r="K32" s="6">
        <f t="shared" si="7"/>
        <v>0.08750135866119377</v>
      </c>
      <c r="L32" s="2"/>
      <c r="M32" s="5">
        <v>54740.9871251</v>
      </c>
      <c r="N32" s="2"/>
    </row>
    <row r="33" spans="1:14" ht="13.5">
      <c r="A33" s="42">
        <f t="shared" si="3"/>
        <v>2454740.9882389</v>
      </c>
      <c r="B33" s="69">
        <f t="shared" si="4"/>
        <v>1.336059150130239</v>
      </c>
      <c r="C33" s="16"/>
      <c r="D33" s="16"/>
      <c r="E33" s="16"/>
      <c r="F33" s="5">
        <f t="shared" si="0"/>
        <v>41.60494904461897</v>
      </c>
      <c r="G33" s="5">
        <f t="shared" si="1"/>
        <v>3.4657308287201296</v>
      </c>
      <c r="H33" s="5">
        <f t="shared" si="2"/>
        <v>21.3343416350256</v>
      </c>
      <c r="I33" s="5">
        <f t="shared" si="5"/>
        <v>12.422934379630412</v>
      </c>
      <c r="J33" s="1">
        <f t="shared" si="6"/>
        <v>1153986.3440156945</v>
      </c>
      <c r="K33" s="6">
        <f t="shared" si="7"/>
        <v>0.08750138915537217</v>
      </c>
      <c r="L33" s="2"/>
      <c r="M33" s="5">
        <v>54740.9882389</v>
      </c>
      <c r="N33" s="2"/>
    </row>
    <row r="34" spans="1:14" ht="13.5">
      <c r="A34" s="42">
        <f t="shared" si="3"/>
        <v>2454740.9893524</v>
      </c>
      <c r="B34" s="69">
        <f t="shared" si="4"/>
        <v>1.3425394815828817</v>
      </c>
      <c r="C34" s="16"/>
      <c r="D34" s="16"/>
      <c r="E34" s="16"/>
      <c r="F34" s="5">
        <f t="shared" si="0"/>
        <v>41.91633963350689</v>
      </c>
      <c r="G34" s="5">
        <f t="shared" si="1"/>
        <v>3.4925279961336884</v>
      </c>
      <c r="H34" s="5">
        <f t="shared" si="2"/>
        <v>21.361138802439157</v>
      </c>
      <c r="I34" s="5">
        <f t="shared" si="5"/>
        <v>12.44973154704397</v>
      </c>
      <c r="J34" s="1">
        <f t="shared" si="6"/>
        <v>1153986.7459732057</v>
      </c>
      <c r="K34" s="6">
        <f t="shared" si="7"/>
        <v>0.08750141964134014</v>
      </c>
      <c r="L34" s="2"/>
      <c r="M34" s="5">
        <v>54740.9893524</v>
      </c>
      <c r="N34" s="2"/>
    </row>
    <row r="35" spans="1:14" ht="13.5">
      <c r="A35" s="42">
        <f t="shared" si="3"/>
        <v>2454740.9904659</v>
      </c>
      <c r="B35" s="69">
        <f t="shared" si="4"/>
        <v>1.34911850543004</v>
      </c>
      <c r="C35" s="16"/>
      <c r="D35" s="16"/>
      <c r="E35" s="16"/>
      <c r="F35" s="5">
        <f t="shared" si="0"/>
        <v>42.22752889634141</v>
      </c>
      <c r="G35" s="5">
        <f t="shared" si="1"/>
        <v>3.5193251635472436</v>
      </c>
      <c r="H35" s="5">
        <f t="shared" si="2"/>
        <v>21.387935969852713</v>
      </c>
      <c r="I35" s="5">
        <f t="shared" si="5"/>
        <v>12.476528714457526</v>
      </c>
      <c r="J35" s="1">
        <f t="shared" si="6"/>
        <v>1153987.1479307169</v>
      </c>
      <c r="K35" s="6">
        <f t="shared" si="7"/>
        <v>0.08750145012730813</v>
      </c>
      <c r="L35" s="2"/>
      <c r="M35" s="5">
        <v>54740.9904659</v>
      </c>
      <c r="N35" s="2"/>
    </row>
    <row r="36" spans="1:14" ht="13.5">
      <c r="A36" s="42">
        <f t="shared" si="3"/>
        <v>2454740.9915794</v>
      </c>
      <c r="B36" s="69">
        <f t="shared" si="4"/>
        <v>1.3557978691888488</v>
      </c>
      <c r="C36" s="16"/>
      <c r="D36" s="16"/>
      <c r="E36" s="16"/>
      <c r="F36" s="5">
        <f t="shared" si="0"/>
        <v>42.53851435354476</v>
      </c>
      <c r="G36" s="5">
        <f t="shared" si="1"/>
        <v>3.546122330976324</v>
      </c>
      <c r="H36" s="5">
        <f t="shared" si="2"/>
        <v>21.414733137281793</v>
      </c>
      <c r="I36" s="5">
        <f t="shared" si="5"/>
        <v>12.503325881886607</v>
      </c>
      <c r="J36" s="1">
        <f t="shared" si="6"/>
        <v>1153987.5498882283</v>
      </c>
      <c r="K36" s="6">
        <f t="shared" si="7"/>
        <v>0.0875014806132761</v>
      </c>
      <c r="L36" s="2"/>
      <c r="M36" s="5">
        <v>54740.9915794</v>
      </c>
      <c r="N36" s="2"/>
    </row>
    <row r="37" spans="1:14" ht="13.5">
      <c r="A37" s="42">
        <f t="shared" si="3"/>
        <v>2454740.9926929</v>
      </c>
      <c r="B37" s="69">
        <f t="shared" si="4"/>
        <v>1.3625792605213902</v>
      </c>
      <c r="C37" s="16"/>
      <c r="D37" s="16"/>
      <c r="E37" s="16"/>
      <c r="F37" s="5">
        <f t="shared" si="0"/>
        <v>42.8492935192589</v>
      </c>
      <c r="G37" s="5">
        <f t="shared" si="1"/>
        <v>3.5729194983898793</v>
      </c>
      <c r="H37" s="5">
        <f t="shared" si="2"/>
        <v>21.44153030469535</v>
      </c>
      <c r="I37" s="5">
        <f t="shared" si="5"/>
        <v>12.530123049300164</v>
      </c>
      <c r="J37" s="1">
        <f t="shared" si="6"/>
        <v>1153987.9518457395</v>
      </c>
      <c r="K37" s="6">
        <f t="shared" si="7"/>
        <v>0.08750151109924409</v>
      </c>
      <c r="L37" s="2"/>
      <c r="M37" s="5">
        <v>54740.9926929</v>
      </c>
      <c r="N37" s="2"/>
    </row>
    <row r="38" spans="1:14" ht="13.5">
      <c r="A38" s="42">
        <f t="shared" si="3"/>
        <v>2454740.9938066</v>
      </c>
      <c r="B38" s="69">
        <f t="shared" si="4"/>
        <v>1.3694656559769451</v>
      </c>
      <c r="C38" s="16"/>
      <c r="D38" s="16"/>
      <c r="E38" s="16"/>
      <c r="F38" s="5">
        <f t="shared" si="0"/>
        <v>43.15991973119628</v>
      </c>
      <c r="G38" s="5">
        <f t="shared" si="1"/>
        <v>3.599721484590617</v>
      </c>
      <c r="H38" s="5">
        <f t="shared" si="2"/>
        <v>21.468332290896086</v>
      </c>
      <c r="I38" s="5">
        <f t="shared" si="5"/>
        <v>12.5569250355009</v>
      </c>
      <c r="J38" s="1">
        <f t="shared" si="6"/>
        <v>1153988.3538755325</v>
      </c>
      <c r="K38" s="6">
        <f t="shared" si="7"/>
        <v>0.08750154159069418</v>
      </c>
      <c r="L38" s="2"/>
      <c r="M38" s="5">
        <v>54740.9938066</v>
      </c>
      <c r="N38" s="2"/>
    </row>
    <row r="39" spans="1:14" ht="13.5">
      <c r="A39" s="42">
        <f t="shared" si="3"/>
        <v>2454740.9949203</v>
      </c>
      <c r="B39" s="69">
        <f t="shared" si="4"/>
        <v>1.3764576148533403</v>
      </c>
      <c r="C39" s="16"/>
      <c r="D39" s="16"/>
      <c r="E39" s="16"/>
      <c r="F39" s="5">
        <f t="shared" si="0"/>
        <v>43.4703344555535</v>
      </c>
      <c r="G39" s="5">
        <f t="shared" si="1"/>
        <v>3.626523459584437</v>
      </c>
      <c r="H39" s="5">
        <f t="shared" si="2"/>
        <v>21.495134265889906</v>
      </c>
      <c r="I39" s="5">
        <f t="shared" si="5"/>
        <v>12.58372701049472</v>
      </c>
      <c r="J39" s="1">
        <f t="shared" si="6"/>
        <v>1153988.7559051574</v>
      </c>
      <c r="K39" s="6">
        <f t="shared" si="7"/>
        <v>0.08750157208213152</v>
      </c>
      <c r="L39" s="2"/>
      <c r="M39" s="5">
        <v>54740.9949203</v>
      </c>
      <c r="N39" s="2"/>
    </row>
    <row r="40" spans="1:14" ht="13.5">
      <c r="A40" s="42">
        <f t="shared" si="3"/>
        <v>2454740.9960339</v>
      </c>
      <c r="B40" s="69">
        <f t="shared" si="4"/>
        <v>1.3835563161973654</v>
      </c>
      <c r="C40" s="16"/>
      <c r="D40" s="16"/>
      <c r="E40" s="16"/>
      <c r="F40" s="5">
        <f t="shared" si="0"/>
        <v>43.78050756892545</v>
      </c>
      <c r="G40" s="5">
        <f t="shared" si="1"/>
        <v>3.6533230363915834</v>
      </c>
      <c r="H40" s="5">
        <f t="shared" si="2"/>
        <v>21.521933842697052</v>
      </c>
      <c r="I40" s="5">
        <f t="shared" si="5"/>
        <v>12.610526587301866</v>
      </c>
      <c r="J40" s="1">
        <f t="shared" si="6"/>
        <v>1153989.1578988095</v>
      </c>
      <c r="K40" s="6">
        <f t="shared" si="7"/>
        <v>0.08750160257084057</v>
      </c>
      <c r="L40" s="2"/>
      <c r="M40" s="5">
        <v>54740.9960339</v>
      </c>
      <c r="N40" s="2"/>
    </row>
    <row r="41" spans="1:14" ht="13.5">
      <c r="A41" s="42">
        <f t="shared" si="3"/>
        <v>2454740.9971477</v>
      </c>
      <c r="B41" s="69">
        <f t="shared" si="4"/>
        <v>1.3907655447122593</v>
      </c>
      <c r="C41" s="16"/>
      <c r="D41" s="16"/>
      <c r="E41" s="16"/>
      <c r="F41" s="5">
        <f t="shared" si="0"/>
        <v>44.09051992602387</v>
      </c>
      <c r="G41" s="5">
        <f t="shared" si="1"/>
        <v>3.680127420778991</v>
      </c>
      <c r="H41" s="5">
        <f t="shared" si="2"/>
        <v>21.54873822708446</v>
      </c>
      <c r="I41" s="5">
        <f t="shared" si="5"/>
        <v>12.637330971689273</v>
      </c>
      <c r="J41" s="1">
        <f t="shared" si="6"/>
        <v>1153989.5599645753</v>
      </c>
      <c r="K41" s="6">
        <f t="shared" si="7"/>
        <v>0.08750163306501897</v>
      </c>
      <c r="L41" s="2"/>
      <c r="M41" s="5">
        <v>54740.9971477</v>
      </c>
      <c r="N41" s="2"/>
    </row>
    <row r="42" spans="1:14" ht="13.5">
      <c r="A42" s="42">
        <f t="shared" si="3"/>
        <v>2454740.9982612</v>
      </c>
      <c r="B42" s="69">
        <f t="shared" si="4"/>
        <v>1.3980839588630884</v>
      </c>
      <c r="C42" s="16"/>
      <c r="D42" s="16"/>
      <c r="E42" s="16"/>
      <c r="F42" s="5">
        <f t="shared" si="0"/>
        <v>44.40022996161276</v>
      </c>
      <c r="G42" s="5">
        <f t="shared" si="1"/>
        <v>3.7069245881925497</v>
      </c>
      <c r="H42" s="5">
        <f t="shared" si="2"/>
        <v>21.57553539449802</v>
      </c>
      <c r="I42" s="5">
        <f t="shared" si="5"/>
        <v>12.664128139102832</v>
      </c>
      <c r="J42" s="1">
        <f t="shared" si="6"/>
        <v>1153989.9619220865</v>
      </c>
      <c r="K42" s="6">
        <f t="shared" si="7"/>
        <v>0.08750166355098696</v>
      </c>
      <c r="L42" s="2"/>
      <c r="M42" s="5">
        <v>54740.9982612</v>
      </c>
      <c r="N42" s="2"/>
    </row>
    <row r="43" spans="1:14" ht="13.5">
      <c r="A43" s="42">
        <f t="shared" si="3"/>
        <v>2454740.9993748</v>
      </c>
      <c r="B43" s="69">
        <f t="shared" si="4"/>
        <v>1.4055161128454774</v>
      </c>
      <c r="C43" s="16"/>
      <c r="D43" s="16"/>
      <c r="E43" s="16"/>
      <c r="F43" s="5">
        <f t="shared" si="0"/>
        <v>44.70974646195745</v>
      </c>
      <c r="G43" s="5">
        <f t="shared" si="1"/>
        <v>3.7337241649996926</v>
      </c>
      <c r="H43" s="5">
        <f t="shared" si="2"/>
        <v>21.60233497130516</v>
      </c>
      <c r="I43" s="5">
        <f t="shared" si="5"/>
        <v>12.690927715909977</v>
      </c>
      <c r="J43" s="1">
        <f t="shared" si="6"/>
        <v>1153990.3639157386</v>
      </c>
      <c r="K43" s="6">
        <f t="shared" si="7"/>
        <v>0.08750169403969599</v>
      </c>
      <c r="L43" s="2"/>
      <c r="M43" s="5">
        <v>54740.9993748</v>
      </c>
      <c r="N43" s="2"/>
    </row>
    <row r="44" spans="1:14" ht="13.5">
      <c r="A44" s="42">
        <f t="shared" si="3"/>
        <v>2454741.0004884</v>
      </c>
      <c r="B44" s="69">
        <f t="shared" si="4"/>
        <v>1.413063358055415</v>
      </c>
      <c r="C44" s="16"/>
      <c r="D44" s="16"/>
      <c r="E44" s="16"/>
      <c r="F44" s="5">
        <f t="shared" si="0"/>
        <v>45.0190390316276</v>
      </c>
      <c r="G44" s="5">
        <f t="shared" si="1"/>
        <v>3.7605237418068427</v>
      </c>
      <c r="H44" s="5">
        <f t="shared" si="2"/>
        <v>21.62913454811231</v>
      </c>
      <c r="I44" s="5">
        <f t="shared" si="5"/>
        <v>12.717727292717123</v>
      </c>
      <c r="J44" s="1">
        <f t="shared" si="6"/>
        <v>1153990.7659093908</v>
      </c>
      <c r="K44" s="6">
        <f t="shared" si="7"/>
        <v>0.08750172452840503</v>
      </c>
      <c r="L44" s="2"/>
      <c r="M44" s="5">
        <v>54741.0004884</v>
      </c>
      <c r="N44" s="2"/>
    </row>
    <row r="45" spans="1:14" ht="13.5">
      <c r="A45" s="42">
        <f t="shared" si="3"/>
        <v>2454741.0016021</v>
      </c>
      <c r="B45" s="69">
        <f t="shared" si="4"/>
        <v>1.4207284440183383</v>
      </c>
      <c r="C45" s="16"/>
      <c r="D45" s="16"/>
      <c r="E45" s="16"/>
      <c r="F45" s="5">
        <f t="shared" si="0"/>
        <v>45.328132898687834</v>
      </c>
      <c r="G45" s="5">
        <f t="shared" si="1"/>
        <v>3.787325728007577</v>
      </c>
      <c r="H45" s="5">
        <f t="shared" si="2"/>
        <v>21.655936534313046</v>
      </c>
      <c r="I45" s="5">
        <f t="shared" si="5"/>
        <v>12.74452927891786</v>
      </c>
      <c r="J45" s="1">
        <f t="shared" si="6"/>
        <v>1153991.1679391838</v>
      </c>
      <c r="K45" s="6">
        <f t="shared" si="7"/>
        <v>0.08750175501985512</v>
      </c>
      <c r="L45" s="2"/>
      <c r="M45" s="5">
        <v>54741.0016021</v>
      </c>
      <c r="N45" s="2"/>
    </row>
    <row r="46" spans="1:14" ht="13.5">
      <c r="A46" s="42">
        <f t="shared" si="3"/>
        <v>2454741.0027157</v>
      </c>
      <c r="B46" s="69">
        <f t="shared" si="4"/>
        <v>1.4285120969287979</v>
      </c>
      <c r="C46" s="16"/>
      <c r="D46" s="16"/>
      <c r="E46" s="16"/>
      <c r="F46" s="5">
        <f t="shared" si="0"/>
        <v>45.63696980379909</v>
      </c>
      <c r="G46" s="5">
        <f t="shared" si="1"/>
        <v>3.814125293623327</v>
      </c>
      <c r="H46" s="5">
        <f t="shared" si="2"/>
        <v>21.682736099928796</v>
      </c>
      <c r="I46" s="5">
        <f t="shared" si="5"/>
        <v>12.771328844533612</v>
      </c>
      <c r="J46" s="1">
        <f t="shared" si="6"/>
        <v>1153991.569932668</v>
      </c>
      <c r="K46" s="6">
        <f t="shared" si="7"/>
        <v>0.08750178550855141</v>
      </c>
      <c r="L46" s="2"/>
      <c r="M46" s="5">
        <v>54741.0027157</v>
      </c>
      <c r="N46" s="2"/>
    </row>
    <row r="47" spans="1:14" ht="13.5">
      <c r="A47" s="42">
        <f t="shared" si="3"/>
        <v>2454741.0038292</v>
      </c>
      <c r="B47" s="69">
        <f t="shared" si="4"/>
        <v>1.436416452167909</v>
      </c>
      <c r="C47" s="16"/>
      <c r="D47" s="16"/>
      <c r="E47" s="16"/>
      <c r="F47" s="5">
        <f t="shared" si="0"/>
        <v>45.945547499507676</v>
      </c>
      <c r="G47" s="5">
        <f t="shared" si="1"/>
        <v>3.8409224610368895</v>
      </c>
      <c r="H47" s="5">
        <f t="shared" si="2"/>
        <v>21.70953326734236</v>
      </c>
      <c r="I47" s="5">
        <f t="shared" si="5"/>
        <v>12.79812601194717</v>
      </c>
      <c r="J47" s="1">
        <f t="shared" si="6"/>
        <v>1153991.9718901792</v>
      </c>
      <c r="K47" s="6">
        <f t="shared" si="7"/>
        <v>0.0875018159945194</v>
      </c>
      <c r="L47" s="2"/>
      <c r="M47" s="5">
        <v>54741.0038292</v>
      </c>
      <c r="N47" s="2"/>
    </row>
    <row r="48" spans="1:14" ht="13.5">
      <c r="A48" s="42">
        <f t="shared" si="3"/>
        <v>2454741.0049425</v>
      </c>
      <c r="B48" s="69">
        <f t="shared" si="4"/>
        <v>1.4444429657185454</v>
      </c>
      <c r="C48" s="16"/>
      <c r="D48" s="16"/>
      <c r="E48" s="16"/>
      <c r="F48" s="5">
        <f t="shared" si="0"/>
        <v>46.253835758115514</v>
      </c>
      <c r="G48" s="5">
        <f t="shared" si="1"/>
        <v>3.8677148208701837</v>
      </c>
      <c r="H48" s="5">
        <f t="shared" si="2"/>
        <v>21.736325627175653</v>
      </c>
      <c r="I48" s="5">
        <f t="shared" si="5"/>
        <v>12.824918371780464</v>
      </c>
      <c r="J48" s="1">
        <f t="shared" si="6"/>
        <v>1153992.3737755767</v>
      </c>
      <c r="K48" s="6">
        <f t="shared" si="7"/>
        <v>0.087501846475018</v>
      </c>
      <c r="L48" s="2"/>
      <c r="M48" s="5">
        <v>54741.0049425</v>
      </c>
      <c r="N48" s="2"/>
    </row>
    <row r="49" spans="1:14" ht="13.5">
      <c r="A49" s="42">
        <f t="shared" si="3"/>
        <v>2454741.0060558</v>
      </c>
      <c r="B49" s="69">
        <f t="shared" si="4"/>
        <v>1.4525953136382301</v>
      </c>
      <c r="C49" s="16"/>
      <c r="D49" s="16"/>
      <c r="E49" s="16"/>
      <c r="F49" s="5">
        <f t="shared" si="0"/>
        <v>46.561887246207505</v>
      </c>
      <c r="G49" s="5">
        <f t="shared" si="1"/>
        <v>3.894507169512085</v>
      </c>
      <c r="H49" s="5">
        <f t="shared" si="2"/>
        <v>21.763117975817554</v>
      </c>
      <c r="I49" s="5">
        <f t="shared" si="5"/>
        <v>12.851710720422368</v>
      </c>
      <c r="J49" s="1">
        <f t="shared" si="6"/>
        <v>1153992.7756608063</v>
      </c>
      <c r="K49" s="6">
        <f t="shared" si="7"/>
        <v>0.08750187695550386</v>
      </c>
      <c r="L49" s="2"/>
      <c r="M49" s="5">
        <v>54741.0060558</v>
      </c>
      <c r="N49" s="2"/>
    </row>
    <row r="50" spans="1:14" ht="13.5">
      <c r="A50" s="42">
        <f t="shared" si="3"/>
        <v>2454741.0071692</v>
      </c>
      <c r="B50" s="69">
        <f t="shared" si="4"/>
        <v>1.460876584604749</v>
      </c>
      <c r="C50" s="16"/>
      <c r="D50" s="16"/>
      <c r="E50" s="16"/>
      <c r="F50" s="5">
        <f t="shared" si="0"/>
        <v>46.86972729411114</v>
      </c>
      <c r="G50" s="5">
        <f t="shared" si="1"/>
        <v>3.921301938754489</v>
      </c>
      <c r="H50" s="5">
        <f t="shared" si="2"/>
        <v>21.789912745059958</v>
      </c>
      <c r="I50" s="5">
        <f t="shared" si="5"/>
        <v>12.878505489664773</v>
      </c>
      <c r="J50" s="1">
        <f t="shared" si="6"/>
        <v>1153993.177582345</v>
      </c>
      <c r="K50" s="6">
        <f t="shared" si="7"/>
        <v>0.08750190743874353</v>
      </c>
      <c r="L50" s="2"/>
      <c r="M50" s="5">
        <v>54741.0071692</v>
      </c>
      <c r="N50" s="2"/>
    </row>
    <row r="51" spans="1:13" ht="13.5">
      <c r="A51" s="42">
        <f t="shared" si="3"/>
        <v>2454741.0082826</v>
      </c>
      <c r="B51" s="69">
        <f t="shared" si="4"/>
        <v>1.4692884371535373</v>
      </c>
      <c r="C51" s="16"/>
      <c r="D51" s="16"/>
      <c r="E51" s="16"/>
      <c r="F51" s="5">
        <f t="shared" si="0"/>
        <v>47.17732532136312</v>
      </c>
      <c r="G51" s="5">
        <f t="shared" si="1"/>
        <v>3.94809669677446</v>
      </c>
      <c r="H51" s="5">
        <f t="shared" si="2"/>
        <v>21.81670750307993</v>
      </c>
      <c r="I51" s="5">
        <f t="shared" si="5"/>
        <v>12.905300247684742</v>
      </c>
      <c r="J51" s="1">
        <f t="shared" si="6"/>
        <v>1153993.5795037153</v>
      </c>
      <c r="K51" s="6">
        <f t="shared" si="7"/>
        <v>0.08750193792197045</v>
      </c>
      <c r="M51" s="5">
        <v>54741.0082826</v>
      </c>
    </row>
    <row r="52" spans="1:13" ht="13.5">
      <c r="A52" s="42">
        <f t="shared" si="3"/>
        <v>2454741.0093962</v>
      </c>
      <c r="B52" s="69">
        <f t="shared" si="4"/>
        <v>1.4778348792955711</v>
      </c>
      <c r="C52" s="16"/>
      <c r="D52" s="16"/>
      <c r="E52" s="16"/>
      <c r="F52" s="5">
        <f t="shared" si="0"/>
        <v>47.48473408822263</v>
      </c>
      <c r="G52" s="5">
        <f t="shared" si="1"/>
        <v>3.9748962735816065</v>
      </c>
      <c r="H52" s="5">
        <f t="shared" si="2"/>
        <v>21.843507079887075</v>
      </c>
      <c r="I52" s="5">
        <f t="shared" si="5"/>
        <v>12.932099824491889</v>
      </c>
      <c r="J52" s="1">
        <f t="shared" si="6"/>
        <v>1153993.9814973674</v>
      </c>
      <c r="K52" s="6">
        <f t="shared" si="7"/>
        <v>0.08750196841067949</v>
      </c>
      <c r="M52" s="5">
        <v>54741.0093962</v>
      </c>
    </row>
    <row r="53" spans="1:13" ht="13.5">
      <c r="A53" s="42">
        <f t="shared" si="3"/>
        <v>2454741.0105096</v>
      </c>
      <c r="B53" s="69">
        <f t="shared" si="4"/>
        <v>1.4865153585492543</v>
      </c>
      <c r="C53" s="16"/>
      <c r="D53" s="16"/>
      <c r="E53" s="16"/>
      <c r="F53" s="5">
        <f t="shared" si="0"/>
        <v>47.7918404118566</v>
      </c>
      <c r="G53" s="5">
        <f t="shared" si="1"/>
        <v>4.001691031617099</v>
      </c>
      <c r="H53" s="5">
        <f t="shared" si="2"/>
        <v>21.870301837922568</v>
      </c>
      <c r="I53" s="5">
        <f t="shared" si="5"/>
        <v>12.95889458252738</v>
      </c>
      <c r="J53" s="1">
        <f t="shared" si="6"/>
        <v>1153994.383418738</v>
      </c>
      <c r="K53" s="6">
        <f t="shared" si="7"/>
        <v>0.0875019988939064</v>
      </c>
      <c r="M53" s="5">
        <v>54741.0105096</v>
      </c>
    </row>
    <row r="54" spans="1:13" ht="13.5">
      <c r="A54" s="42">
        <f t="shared" si="3"/>
        <v>2454741.0116233</v>
      </c>
      <c r="B54" s="69">
        <f t="shared" si="4"/>
        <v>1.4953363848908212</v>
      </c>
      <c r="C54" s="16"/>
      <c r="D54" s="16"/>
      <c r="E54" s="16"/>
      <c r="F54" s="5">
        <f t="shared" si="0"/>
        <v>48.09877968691529</v>
      </c>
      <c r="G54" s="5">
        <f t="shared" si="1"/>
        <v>4.02849301781783</v>
      </c>
      <c r="H54" s="5">
        <f t="shared" si="2"/>
        <v>21.8971038241233</v>
      </c>
      <c r="I54" s="5">
        <f t="shared" si="5"/>
        <v>12.985696568728114</v>
      </c>
      <c r="J54" s="1">
        <f t="shared" si="6"/>
        <v>1153994.785448531</v>
      </c>
      <c r="K54" s="6">
        <f t="shared" si="7"/>
        <v>0.0875020293853565</v>
      </c>
      <c r="M54" s="5">
        <v>54741.0116233</v>
      </c>
    </row>
    <row r="55" spans="1:13" ht="13.5">
      <c r="A55" s="42">
        <f t="shared" si="3"/>
        <v>2454741.0127371</v>
      </c>
      <c r="B55" s="69">
        <f t="shared" si="4"/>
        <v>1.5042991020943002</v>
      </c>
      <c r="C55" s="16"/>
      <c r="D55" s="16"/>
      <c r="E55" s="16"/>
      <c r="F55" s="5">
        <f t="shared" si="0"/>
        <v>48.40549380435626</v>
      </c>
      <c r="G55" s="5">
        <f t="shared" si="1"/>
        <v>4.055297402189716</v>
      </c>
      <c r="H55" s="5">
        <f t="shared" si="2"/>
        <v>21.923908208495185</v>
      </c>
      <c r="I55" s="5">
        <f t="shared" si="5"/>
        <v>13.0125009531</v>
      </c>
      <c r="J55" s="1">
        <f t="shared" si="6"/>
        <v>1153995.1875142965</v>
      </c>
      <c r="K55" s="6">
        <f t="shared" si="7"/>
        <v>0.08750205987953491</v>
      </c>
      <c r="M55" s="5">
        <v>54741.0127371</v>
      </c>
    </row>
    <row r="56" spans="1:13" ht="13.5">
      <c r="A56" s="42">
        <f t="shared" si="3"/>
        <v>2454741.0138509</v>
      </c>
      <c r="B56" s="69">
        <f t="shared" si="4"/>
        <v>1.5134054579972995</v>
      </c>
      <c r="C56" s="16"/>
      <c r="D56" s="16"/>
      <c r="E56" s="16"/>
      <c r="F56" s="5">
        <f t="shared" si="0"/>
        <v>48.711952614646094</v>
      </c>
      <c r="G56" s="5">
        <f t="shared" si="1"/>
        <v>4.082101786577127</v>
      </c>
      <c r="H56" s="5">
        <f t="shared" si="2"/>
        <v>21.950712592882596</v>
      </c>
      <c r="I56" s="5">
        <f t="shared" si="5"/>
        <v>13.03930533748741</v>
      </c>
      <c r="J56" s="1">
        <f t="shared" si="6"/>
        <v>1153995.5895800623</v>
      </c>
      <c r="K56" s="6">
        <f t="shared" si="7"/>
        <v>0.08750209037371331</v>
      </c>
      <c r="M56" s="5">
        <v>54741.0138509</v>
      </c>
    </row>
    <row r="57" spans="1:13" ht="13.5">
      <c r="A57" s="42">
        <f t="shared" si="3"/>
        <v>2454741.0149621</v>
      </c>
      <c r="B57" s="69">
        <f t="shared" si="4"/>
        <v>1.5226364870138298</v>
      </c>
      <c r="C57" s="16"/>
      <c r="D57" s="16"/>
      <c r="E57" s="16"/>
      <c r="F57" s="5">
        <f t="shared" si="0"/>
        <v>49.01743901062623</v>
      </c>
      <c r="G57" s="5">
        <f t="shared" si="1"/>
        <v>4.108843605241724</v>
      </c>
      <c r="H57" s="5">
        <f t="shared" si="2"/>
        <v>21.977454411547193</v>
      </c>
      <c r="I57" s="5">
        <f t="shared" si="5"/>
        <v>13.066047156152004</v>
      </c>
      <c r="J57" s="1">
        <f t="shared" si="6"/>
        <v>1153995.9907073423</v>
      </c>
      <c r="K57" s="6">
        <f t="shared" si="7"/>
        <v>0.08750212079671343</v>
      </c>
      <c r="M57" s="5">
        <v>54741.0149621</v>
      </c>
    </row>
    <row r="58" spans="1:13" ht="13.5">
      <c r="A58" s="42">
        <f t="shared" si="3"/>
        <v>2454741.0160762</v>
      </c>
      <c r="B58" s="69">
        <f t="shared" si="4"/>
        <v>1.5320408142655244</v>
      </c>
      <c r="C58" s="16"/>
      <c r="D58" s="16"/>
      <c r="E58" s="16"/>
      <c r="F58" s="5">
        <f t="shared" si="0"/>
        <v>49.323462206750605</v>
      </c>
      <c r="G58" s="5">
        <f t="shared" si="1"/>
        <v>4.135655217809898</v>
      </c>
      <c r="H58" s="5">
        <f t="shared" si="2"/>
        <v>22.004266024115367</v>
      </c>
      <c r="I58" s="5">
        <f t="shared" si="5"/>
        <v>13.09285876872018</v>
      </c>
      <c r="J58" s="1">
        <f t="shared" si="6"/>
        <v>1153996.3928815308</v>
      </c>
      <c r="K58" s="6">
        <f t="shared" si="7"/>
        <v>0.08750215129911502</v>
      </c>
      <c r="M58" s="5">
        <v>54741.0160762</v>
      </c>
    </row>
    <row r="59" spans="1:13" ht="13.5">
      <c r="A59" s="42">
        <f t="shared" si="3"/>
        <v>2454741.0171899</v>
      </c>
      <c r="B59" s="69">
        <f t="shared" si="4"/>
        <v>1.5415940383651792</v>
      </c>
      <c r="C59" s="16"/>
      <c r="D59" s="16"/>
      <c r="E59" s="16"/>
      <c r="F59" s="5">
        <f t="shared" si="0"/>
        <v>49.62911199511285</v>
      </c>
      <c r="G59" s="5">
        <f t="shared" si="1"/>
        <v>4.162457192803718</v>
      </c>
      <c r="H59" s="5">
        <f t="shared" si="2"/>
        <v>22.031067999109187</v>
      </c>
      <c r="I59" s="5">
        <f t="shared" si="5"/>
        <v>13.119660743714</v>
      </c>
      <c r="J59" s="1">
        <f t="shared" si="6"/>
        <v>1153996.7949111557</v>
      </c>
      <c r="K59" s="6">
        <f t="shared" si="7"/>
        <v>0.08750218179055237</v>
      </c>
      <c r="M59" s="5">
        <v>54741.0171899</v>
      </c>
    </row>
    <row r="60" spans="1:13" ht="13.5">
      <c r="A60" s="42">
        <f t="shared" si="3"/>
        <v>2454741.0183035</v>
      </c>
      <c r="B60" s="69">
        <f t="shared" si="4"/>
        <v>1.5513016769727899</v>
      </c>
      <c r="C60" s="16"/>
      <c r="D60" s="16"/>
      <c r="E60" s="16"/>
      <c r="F60" s="5">
        <f t="shared" si="0"/>
        <v>49.934468382171964</v>
      </c>
      <c r="G60" s="5">
        <f t="shared" si="1"/>
        <v>4.189256769610864</v>
      </c>
      <c r="H60" s="5">
        <f t="shared" si="2"/>
        <v>22.057867575916333</v>
      </c>
      <c r="I60" s="5">
        <f t="shared" si="5"/>
        <v>13.146460320521147</v>
      </c>
      <c r="J60" s="1">
        <f t="shared" si="6"/>
        <v>1153997.1969048078</v>
      </c>
      <c r="K60" s="6">
        <f t="shared" si="7"/>
        <v>0.0875022122792614</v>
      </c>
      <c r="M60" s="5">
        <v>54741.0183035</v>
      </c>
    </row>
    <row r="61" spans="1:13" ht="13.5">
      <c r="A61" s="42">
        <f t="shared" si="3"/>
        <v>2454741.0194171</v>
      </c>
      <c r="B61" s="69">
        <f t="shared" si="4"/>
        <v>1.5611677012421374</v>
      </c>
      <c r="C61" s="16"/>
      <c r="D61" s="16"/>
      <c r="E61" s="16"/>
      <c r="F61" s="5">
        <f t="shared" si="0"/>
        <v>50.239555985706794</v>
      </c>
      <c r="G61" s="5">
        <f t="shared" si="1"/>
        <v>4.216056346418007</v>
      </c>
      <c r="H61" s="5">
        <f t="shared" si="2"/>
        <v>22.084667152723476</v>
      </c>
      <c r="I61" s="5">
        <f t="shared" si="5"/>
        <v>13.173259897328292</v>
      </c>
      <c r="J61" s="1">
        <f t="shared" si="6"/>
        <v>1153997.59889846</v>
      </c>
      <c r="K61" s="6">
        <f t="shared" si="7"/>
        <v>0.08750224276797045</v>
      </c>
      <c r="M61" s="5">
        <v>54741.0194171</v>
      </c>
    </row>
    <row r="62" spans="1:13" ht="13.5">
      <c r="A62" s="42">
        <f t="shared" si="3"/>
        <v>2454741.0205308</v>
      </c>
      <c r="B62" s="69">
        <f t="shared" si="4"/>
        <v>1.571196225925069</v>
      </c>
      <c r="C62" s="16"/>
      <c r="D62" s="16"/>
      <c r="E62" s="16"/>
      <c r="F62" s="5">
        <f t="shared" si="0"/>
        <v>50.54439931234766</v>
      </c>
      <c r="G62" s="5">
        <f t="shared" si="1"/>
        <v>4.2428583214118305</v>
      </c>
      <c r="H62" s="5">
        <f t="shared" si="2"/>
        <v>22.1114691277173</v>
      </c>
      <c r="I62" s="5">
        <f t="shared" si="5"/>
        <v>13.200061872322113</v>
      </c>
      <c r="J62" s="1">
        <f t="shared" si="6"/>
        <v>1153998.0009280848</v>
      </c>
      <c r="K62" s="6">
        <f t="shared" si="7"/>
        <v>0.08750227325940779</v>
      </c>
      <c r="M62" s="5">
        <v>54741.0205308</v>
      </c>
    </row>
    <row r="63" spans="1:13" ht="13.5">
      <c r="A63" s="42">
        <f t="shared" si="3"/>
        <v>2454741.0216443</v>
      </c>
      <c r="B63" s="69">
        <f t="shared" si="4"/>
        <v>1.581387832683763</v>
      </c>
      <c r="C63" s="16"/>
      <c r="D63" s="16"/>
      <c r="E63" s="16"/>
      <c r="F63" s="5">
        <f t="shared" si="0"/>
        <v>50.848913668060604</v>
      </c>
      <c r="G63" s="5">
        <f t="shared" si="1"/>
        <v>4.269655488825386</v>
      </c>
      <c r="H63" s="5">
        <f t="shared" si="2"/>
        <v>22.138266295130855</v>
      </c>
      <c r="I63" s="5">
        <f t="shared" si="5"/>
        <v>13.22685903973567</v>
      </c>
      <c r="J63" s="1">
        <f t="shared" si="6"/>
        <v>1153998.402885596</v>
      </c>
      <c r="K63" s="6">
        <f t="shared" si="7"/>
        <v>0.08750230374537576</v>
      </c>
      <c r="M63" s="5">
        <v>54741.0216443</v>
      </c>
    </row>
    <row r="64" spans="1:13" ht="13.5">
      <c r="A64" s="42">
        <f t="shared" si="3"/>
        <v>2454741.022758</v>
      </c>
      <c r="B64" s="69">
        <f t="shared" si="4"/>
        <v>1.591749576044267</v>
      </c>
      <c r="C64" s="16"/>
      <c r="D64" s="16"/>
      <c r="E64" s="16"/>
      <c r="F64" s="5">
        <f t="shared" si="0"/>
        <v>51.153205654599965</v>
      </c>
      <c r="G64" s="5">
        <f t="shared" si="1"/>
        <v>4.2964574750261235</v>
      </c>
      <c r="H64" s="5">
        <f t="shared" si="2"/>
        <v>22.165068281331592</v>
      </c>
      <c r="I64" s="5">
        <f t="shared" si="5"/>
        <v>13.253661025936404</v>
      </c>
      <c r="J64" s="1">
        <f t="shared" si="6"/>
        <v>1153998.804915389</v>
      </c>
      <c r="K64" s="6">
        <f t="shared" si="7"/>
        <v>0.08750233423682587</v>
      </c>
      <c r="M64" s="5">
        <v>54741.022758</v>
      </c>
    </row>
    <row r="65" spans="1:13" ht="13.5">
      <c r="A65" s="42">
        <f t="shared" si="3"/>
        <v>2454741.0238715</v>
      </c>
      <c r="B65" s="69">
        <f t="shared" si="4"/>
        <v>1.602281218691491</v>
      </c>
      <c r="C65" s="16"/>
      <c r="D65" s="16"/>
      <c r="E65" s="16"/>
      <c r="F65" s="5">
        <f t="shared" si="0"/>
        <v>51.457163049173644</v>
      </c>
      <c r="G65" s="5">
        <f t="shared" si="1"/>
        <v>4.323254642439679</v>
      </c>
      <c r="H65" s="5">
        <f t="shared" si="2"/>
        <v>22.191865448745148</v>
      </c>
      <c r="I65" s="5">
        <f t="shared" si="5"/>
        <v>13.280458193349963</v>
      </c>
      <c r="J65" s="1">
        <f t="shared" si="6"/>
        <v>1153999.2068729002</v>
      </c>
      <c r="K65" s="6">
        <f t="shared" si="7"/>
        <v>0.08750236472279384</v>
      </c>
      <c r="M65" s="5">
        <v>54741.0238715</v>
      </c>
    </row>
    <row r="66" spans="1:13" ht="13.5">
      <c r="A66" s="42">
        <f t="shared" si="3"/>
        <v>2454741.0249853</v>
      </c>
      <c r="B66" s="69">
        <f t="shared" si="4"/>
        <v>1.6129911034365638</v>
      </c>
      <c r="C66" s="16"/>
      <c r="D66" s="16"/>
      <c r="E66" s="16"/>
      <c r="F66" s="5">
        <f t="shared" si="0"/>
        <v>51.76091951313648</v>
      </c>
      <c r="G66" s="5">
        <f t="shared" si="1"/>
        <v>4.35005902682709</v>
      </c>
      <c r="H66" s="5">
        <f t="shared" si="2"/>
        <v>22.21866983313256</v>
      </c>
      <c r="I66" s="5">
        <f t="shared" si="5"/>
        <v>13.30726257773737</v>
      </c>
      <c r="J66" s="1">
        <f t="shared" si="6"/>
        <v>1153999.608938666</v>
      </c>
      <c r="K66" s="6">
        <f t="shared" si="7"/>
        <v>0.08750239521697224</v>
      </c>
      <c r="M66" s="5">
        <v>54741.0249853</v>
      </c>
    </row>
    <row r="67" spans="1:13" ht="13.5">
      <c r="A67" s="42">
        <f t="shared" si="3"/>
        <v>2454741.0260991</v>
      </c>
      <c r="B67" s="69">
        <f t="shared" si="4"/>
        <v>1.6238801106950769</v>
      </c>
      <c r="C67" s="16"/>
      <c r="D67" s="16"/>
      <c r="E67" s="16"/>
      <c r="F67" s="5">
        <f t="shared" si="0"/>
        <v>52.06439030875371</v>
      </c>
      <c r="G67" s="5">
        <f t="shared" si="1"/>
        <v>4.376863411214497</v>
      </c>
      <c r="H67" s="5">
        <f t="shared" si="2"/>
        <v>22.245474217519966</v>
      </c>
      <c r="I67" s="5">
        <f t="shared" si="5"/>
        <v>13.33406696212478</v>
      </c>
      <c r="J67" s="1">
        <f t="shared" si="6"/>
        <v>1154000.0110044319</v>
      </c>
      <c r="K67" s="6">
        <f t="shared" si="7"/>
        <v>0.08750242571115066</v>
      </c>
      <c r="M67" s="5">
        <v>54741.0260991</v>
      </c>
    </row>
    <row r="68" spans="1:13" ht="13.5">
      <c r="A68" s="42">
        <f t="shared" si="3"/>
        <v>2454741.0272128</v>
      </c>
      <c r="B68" s="69">
        <f t="shared" si="4"/>
        <v>1.6349510417470772</v>
      </c>
      <c r="C68" s="16"/>
      <c r="D68" s="16"/>
      <c r="E68" s="16"/>
      <c r="F68" s="5">
        <f t="shared" si="0"/>
        <v>52.367545468054985</v>
      </c>
      <c r="G68" s="5">
        <f t="shared" si="1"/>
        <v>4.4036653974152316</v>
      </c>
      <c r="H68" s="5">
        <f t="shared" si="2"/>
        <v>22.2722762037207</v>
      </c>
      <c r="I68" s="5">
        <f t="shared" si="5"/>
        <v>13.360868948325514</v>
      </c>
      <c r="J68" s="1">
        <f t="shared" si="6"/>
        <v>1154000.4130342249</v>
      </c>
      <c r="K68" s="6">
        <f t="shared" si="7"/>
        <v>0.08750245620260075</v>
      </c>
      <c r="M68" s="5">
        <v>54741.0272128</v>
      </c>
    </row>
    <row r="69" spans="1:13" ht="13.5">
      <c r="A69" s="42">
        <f t="shared" si="3"/>
        <v>2454741.0283266</v>
      </c>
      <c r="B69" s="69">
        <f t="shared" si="4"/>
        <v>1.6462097881740505</v>
      </c>
      <c r="C69" s="16"/>
      <c r="D69" s="16"/>
      <c r="E69" s="16"/>
      <c r="F69" s="5">
        <f t="shared" si="0"/>
        <v>52.67043637039955</v>
      </c>
      <c r="G69" s="5">
        <f t="shared" si="1"/>
        <v>4.430469781802643</v>
      </c>
      <c r="H69" s="5">
        <f t="shared" si="2"/>
        <v>22.29908058810811</v>
      </c>
      <c r="I69" s="5">
        <f t="shared" si="5"/>
        <v>13.387673332712923</v>
      </c>
      <c r="J69" s="1">
        <f t="shared" si="6"/>
        <v>1154000.8150999907</v>
      </c>
      <c r="K69" s="6">
        <f t="shared" si="7"/>
        <v>0.08750248669677915</v>
      </c>
      <c r="M69" s="5">
        <v>54741.0283266</v>
      </c>
    </row>
    <row r="70" spans="1:13" ht="13.5">
      <c r="A70" s="42">
        <f t="shared" si="3"/>
        <v>2454741.0294404</v>
      </c>
      <c r="B70" s="69">
        <f t="shared" si="4"/>
        <v>1.6576593975422438</v>
      </c>
      <c r="C70" s="16"/>
      <c r="D70" s="16"/>
      <c r="E70" s="16"/>
      <c r="F70" s="5">
        <f t="shared" si="0"/>
        <v>52.973033114054175</v>
      </c>
      <c r="G70" s="5">
        <f t="shared" si="1"/>
        <v>4.457274177396965</v>
      </c>
      <c r="H70" s="5">
        <f t="shared" si="2"/>
        <v>22.325884983702434</v>
      </c>
      <c r="I70" s="5">
        <f t="shared" si="5"/>
        <v>13.414477728307247</v>
      </c>
      <c r="J70" s="1">
        <f t="shared" si="6"/>
        <v>1154001.2171659246</v>
      </c>
      <c r="K70" s="6">
        <f t="shared" si="7"/>
        <v>0.08750251719097031</v>
      </c>
      <c r="M70" s="5">
        <v>54741.0294404</v>
      </c>
    </row>
    <row r="71" spans="1:13" ht="13.5">
      <c r="A71" s="42">
        <f t="shared" si="3"/>
        <v>2454741.0305541</v>
      </c>
      <c r="B71" s="69">
        <f t="shared" si="4"/>
        <v>1.6693029483500148</v>
      </c>
      <c r="C71" s="16"/>
      <c r="D71" s="16"/>
      <c r="E71" s="16"/>
      <c r="F71" s="5">
        <f t="shared" si="0"/>
        <v>53.275305379227945</v>
      </c>
      <c r="G71" s="5">
        <f t="shared" si="1"/>
        <v>4.484076152390784</v>
      </c>
      <c r="H71" s="5">
        <f t="shared" si="2"/>
        <v>22.352686958696253</v>
      </c>
      <c r="I71" s="5">
        <f t="shared" si="5"/>
        <v>13.441279703301067</v>
      </c>
      <c r="J71" s="1">
        <f t="shared" si="6"/>
        <v>1154001.6191955495</v>
      </c>
      <c r="K71" s="6">
        <f t="shared" si="7"/>
        <v>0.08750254768240766</v>
      </c>
      <c r="M71" s="5">
        <v>54741.0305541</v>
      </c>
    </row>
    <row r="72" spans="1:13" ht="13.5">
      <c r="A72" s="42">
        <f t="shared" si="3"/>
        <v>2454741.0316675</v>
      </c>
      <c r="B72" s="69">
        <f t="shared" si="4"/>
        <v>1.6811425151645234</v>
      </c>
      <c r="C72" s="16"/>
      <c r="D72" s="16"/>
      <c r="E72" s="16"/>
      <c r="F72" s="5">
        <f t="shared" si="0"/>
        <v>53.57719630995894</v>
      </c>
      <c r="G72" s="5">
        <f t="shared" si="1"/>
        <v>4.510870910410752</v>
      </c>
      <c r="H72" s="5">
        <f t="shared" si="2"/>
        <v>22.37948171671622</v>
      </c>
      <c r="I72" s="5">
        <f t="shared" si="5"/>
        <v>13.468074461321036</v>
      </c>
      <c r="J72" s="1">
        <f t="shared" si="6"/>
        <v>1154002.0211169198</v>
      </c>
      <c r="K72" s="6">
        <f t="shared" si="7"/>
        <v>0.08750257816563457</v>
      </c>
      <c r="M72" s="5">
        <v>54741.0316675</v>
      </c>
    </row>
    <row r="73" spans="1:13" ht="13.5">
      <c r="A73" s="42">
        <f t="shared" si="3"/>
        <v>2454741.0327811</v>
      </c>
      <c r="B73" s="69">
        <f t="shared" si="4"/>
        <v>1.6931877803773234</v>
      </c>
      <c r="C73" s="16"/>
      <c r="D73" s="16"/>
      <c r="E73" s="16"/>
      <c r="F73" s="5">
        <f aca="true" t="shared" si="8" ref="F73:F130">ACOS(SIN($G$6)*SIN($G$4)+COS($G$6)*COS($G$4)*COS(G73*$H$3/12))*180/$H$3</f>
        <v>53.878838609791195</v>
      </c>
      <c r="G73" s="5">
        <f aca="true" t="shared" si="9" ref="G73:G130">H73-$G$3*12/$H$3</f>
        <v>4.537670487217902</v>
      </c>
      <c r="H73" s="5">
        <f aca="true" t="shared" si="10" ref="H73:H130">I73-$G$5*12/$H$3</f>
        <v>22.40628129352337</v>
      </c>
      <c r="I73" s="5">
        <f t="shared" si="5"/>
        <v>13.494874038128183</v>
      </c>
      <c r="J73" s="1">
        <f t="shared" si="6"/>
        <v>1154002.423110572</v>
      </c>
      <c r="K73" s="6">
        <f t="shared" si="7"/>
        <v>0.08750260865434362</v>
      </c>
      <c r="M73" s="5">
        <v>54741.0327811</v>
      </c>
    </row>
    <row r="74" spans="1:13" ht="13.5">
      <c r="A74" s="42">
        <f aca="true" t="shared" si="11" ref="A74:A130">M74+2400000</f>
        <v>2454741.0338948</v>
      </c>
      <c r="B74" s="69">
        <f aca="true" t="shared" si="12" ref="B74:B130">1/(COS(F74/180*$H$3)+0.50572*POWER(96.07995-F74,-1.6364))</f>
        <v>1.7054422673934122</v>
      </c>
      <c r="C74" s="16"/>
      <c r="D74" s="16"/>
      <c r="E74" s="16"/>
      <c r="F74" s="5">
        <f t="shared" si="8"/>
        <v>54.1802020770871</v>
      </c>
      <c r="G74" s="5">
        <f t="shared" si="9"/>
        <v>4.564472473418633</v>
      </c>
      <c r="H74" s="5">
        <f t="shared" si="10"/>
        <v>22.4330832797241</v>
      </c>
      <c r="I74" s="5">
        <f aca="true" t="shared" si="13" ref="I74:I130">(J74-360*INT(J74/360))*24/360</f>
        <v>13.521676024328917</v>
      </c>
      <c r="J74" s="1">
        <f aca="true" t="shared" si="14" ref="J74:J130">280.46061837+360.98564736629*(A74-2451545)+0.0003879337*K74*K74-K74*K74*K74/38710000</f>
        <v>1154002.825140365</v>
      </c>
      <c r="K74" s="6">
        <f aca="true" t="shared" si="15" ref="K74:K130">(A74-2451545)/36525</f>
        <v>0.08750263914579372</v>
      </c>
      <c r="M74" s="5">
        <v>54741.0338948</v>
      </c>
    </row>
    <row r="75" spans="1:13" ht="13.5">
      <c r="A75" s="42">
        <f t="shared" si="11"/>
        <v>2454741.0350083</v>
      </c>
      <c r="B75" s="69">
        <f t="shared" si="12"/>
        <v>1.7179073031925616</v>
      </c>
      <c r="C75" s="16"/>
      <c r="D75" s="16"/>
      <c r="E75" s="16"/>
      <c r="F75" s="5">
        <f t="shared" si="8"/>
        <v>54.48120250082431</v>
      </c>
      <c r="G75" s="5">
        <f t="shared" si="9"/>
        <v>4.591269640847713</v>
      </c>
      <c r="H75" s="5">
        <f t="shared" si="10"/>
        <v>22.459880447153182</v>
      </c>
      <c r="I75" s="5">
        <f t="shared" si="13"/>
        <v>13.548473191757997</v>
      </c>
      <c r="J75" s="1">
        <f t="shared" si="14"/>
        <v>1154003.2270978764</v>
      </c>
      <c r="K75" s="6">
        <f t="shared" si="15"/>
        <v>0.08750266963176169</v>
      </c>
      <c r="M75" s="5">
        <v>54741.0350083</v>
      </c>
    </row>
    <row r="76" spans="1:13" ht="13.5">
      <c r="A76" s="42">
        <f t="shared" si="11"/>
        <v>2454741.036122</v>
      </c>
      <c r="B76" s="69">
        <f t="shared" si="12"/>
        <v>1.7305921683573604</v>
      </c>
      <c r="C76" s="16"/>
      <c r="D76" s="16"/>
      <c r="E76" s="16"/>
      <c r="F76" s="5">
        <f t="shared" si="8"/>
        <v>54.78194501163442</v>
      </c>
      <c r="G76" s="5">
        <f t="shared" si="9"/>
        <v>4.6180716158415365</v>
      </c>
      <c r="H76" s="5">
        <f t="shared" si="10"/>
        <v>22.486682422147005</v>
      </c>
      <c r="I76" s="5">
        <f t="shared" si="13"/>
        <v>13.575275166751817</v>
      </c>
      <c r="J76" s="1">
        <f t="shared" si="14"/>
        <v>1154003.6291275013</v>
      </c>
      <c r="K76" s="6">
        <f t="shared" si="15"/>
        <v>0.08750270012319904</v>
      </c>
      <c r="M76" s="5">
        <v>54741.036122</v>
      </c>
    </row>
    <row r="77" spans="1:13" ht="13.5">
      <c r="A77" s="42">
        <f t="shared" si="11"/>
        <v>2454741.0372355</v>
      </c>
      <c r="B77" s="69">
        <f t="shared" si="12"/>
        <v>1.7434972612915647</v>
      </c>
      <c r="C77" s="16"/>
      <c r="D77" s="16"/>
      <c r="E77" s="16"/>
      <c r="F77" s="5">
        <f t="shared" si="8"/>
        <v>55.082318702526734</v>
      </c>
      <c r="G77" s="5">
        <f t="shared" si="9"/>
        <v>4.644868783255092</v>
      </c>
      <c r="H77" s="5">
        <f t="shared" si="10"/>
        <v>22.51347958956056</v>
      </c>
      <c r="I77" s="5">
        <f t="shared" si="13"/>
        <v>13.602072334165374</v>
      </c>
      <c r="J77" s="1">
        <f t="shared" si="14"/>
        <v>1154004.0310850125</v>
      </c>
      <c r="K77" s="6">
        <f t="shared" si="15"/>
        <v>0.08750273060916702</v>
      </c>
      <c r="M77" s="5">
        <v>54741.0372355</v>
      </c>
    </row>
    <row r="78" spans="1:13" ht="13.5">
      <c r="A78" s="42">
        <f t="shared" si="11"/>
        <v>2454741.0383492</v>
      </c>
      <c r="B78" s="69">
        <f t="shared" si="12"/>
        <v>1.7566323212371395</v>
      </c>
      <c r="C78" s="16"/>
      <c r="D78" s="16"/>
      <c r="E78" s="16"/>
      <c r="F78" s="5">
        <f t="shared" si="8"/>
        <v>55.382428440235714</v>
      </c>
      <c r="G78" s="5">
        <f t="shared" si="9"/>
        <v>4.6716707694558295</v>
      </c>
      <c r="H78" s="5">
        <f t="shared" si="10"/>
        <v>22.5402815757613</v>
      </c>
      <c r="I78" s="5">
        <f t="shared" si="13"/>
        <v>13.62887432036611</v>
      </c>
      <c r="J78" s="1">
        <f t="shared" si="14"/>
        <v>1154004.4331148055</v>
      </c>
      <c r="K78" s="6">
        <f t="shared" si="15"/>
        <v>0.08750276110061711</v>
      </c>
      <c r="M78" s="5">
        <v>54741.0383492</v>
      </c>
    </row>
    <row r="79" spans="1:13" ht="13.5">
      <c r="A79" s="42">
        <f t="shared" si="11"/>
        <v>2454741.0394631</v>
      </c>
      <c r="B79" s="69">
        <f t="shared" si="12"/>
        <v>1.770002729549302</v>
      </c>
      <c r="C79" s="16"/>
      <c r="D79" s="16"/>
      <c r="E79" s="16"/>
      <c r="F79" s="5">
        <f t="shared" si="8"/>
        <v>55.68227087018826</v>
      </c>
      <c r="G79" s="5">
        <f t="shared" si="9"/>
        <v>4.698477563221303</v>
      </c>
      <c r="H79" s="5">
        <f t="shared" si="10"/>
        <v>22.567088369526772</v>
      </c>
      <c r="I79" s="5">
        <f t="shared" si="13"/>
        <v>13.655681114131585</v>
      </c>
      <c r="J79" s="1">
        <f t="shared" si="14"/>
        <v>1154004.835216712</v>
      </c>
      <c r="K79" s="6">
        <f t="shared" si="15"/>
        <v>0.08750279159753659</v>
      </c>
      <c r="M79" s="5">
        <v>54741.0394631</v>
      </c>
    </row>
    <row r="80" spans="1:13" ht="13.5">
      <c r="A80" s="42">
        <f t="shared" si="11"/>
        <v>2454741.0405769</v>
      </c>
      <c r="B80" s="69">
        <f t="shared" si="12"/>
        <v>1.7836103473351488</v>
      </c>
      <c r="C80" s="16"/>
      <c r="D80" s="16"/>
      <c r="E80" s="16"/>
      <c r="F80" s="5">
        <f t="shared" si="8"/>
        <v>55.98176214773424</v>
      </c>
      <c r="G80" s="5">
        <f t="shared" si="9"/>
        <v>4.7252819476087105</v>
      </c>
      <c r="H80" s="5">
        <f t="shared" si="10"/>
        <v>22.59389275391418</v>
      </c>
      <c r="I80" s="5">
        <f t="shared" si="13"/>
        <v>13.682485498518993</v>
      </c>
      <c r="J80" s="1">
        <f t="shared" si="14"/>
        <v>1154005.2372824778</v>
      </c>
      <c r="K80" s="6">
        <f t="shared" si="15"/>
        <v>0.08750282209171499</v>
      </c>
      <c r="M80" s="5">
        <v>54741.0405769</v>
      </c>
    </row>
    <row r="81" spans="1:13" ht="13.5">
      <c r="A81" s="42">
        <f t="shared" si="11"/>
        <v>2454741.0416906</v>
      </c>
      <c r="B81" s="69">
        <f t="shared" si="12"/>
        <v>1.797460715973981</v>
      </c>
      <c r="C81" s="16"/>
      <c r="D81" s="16"/>
      <c r="E81" s="16"/>
      <c r="F81" s="5">
        <f t="shared" si="8"/>
        <v>56.28089938759153</v>
      </c>
      <c r="G81" s="5">
        <f t="shared" si="9"/>
        <v>4.752083933809445</v>
      </c>
      <c r="H81" s="5">
        <f t="shared" si="10"/>
        <v>22.620694740114914</v>
      </c>
      <c r="I81" s="5">
        <f t="shared" si="13"/>
        <v>13.709287484719729</v>
      </c>
      <c r="J81" s="1">
        <f t="shared" si="14"/>
        <v>1154005.6393122708</v>
      </c>
      <c r="K81" s="6">
        <f t="shared" si="15"/>
        <v>0.08750285258316508</v>
      </c>
      <c r="M81" s="5">
        <v>54741.0416906</v>
      </c>
    </row>
    <row r="82" spans="1:13" ht="13.5">
      <c r="A82" s="42">
        <f t="shared" si="11"/>
        <v>2454741.0428016</v>
      </c>
      <c r="B82" s="69">
        <f t="shared" si="12"/>
        <v>1.8115263242693012</v>
      </c>
      <c r="C82" s="16"/>
      <c r="D82" s="16"/>
      <c r="E82" s="16"/>
      <c r="F82" s="5">
        <f t="shared" si="8"/>
        <v>56.578982172245006</v>
      </c>
      <c r="G82" s="5">
        <f t="shared" si="9"/>
        <v>4.778820933702384</v>
      </c>
      <c r="H82" s="5">
        <f t="shared" si="10"/>
        <v>22.647431740007853</v>
      </c>
      <c r="I82" s="5">
        <f t="shared" si="13"/>
        <v>13.736024484612669</v>
      </c>
      <c r="J82" s="1">
        <f t="shared" si="14"/>
        <v>1154006.0403672692</v>
      </c>
      <c r="K82" s="6">
        <f t="shared" si="15"/>
        <v>0.08750288300068308</v>
      </c>
      <c r="M82" s="5">
        <v>54741.0428016</v>
      </c>
    </row>
    <row r="83" spans="1:13" ht="13.5">
      <c r="A83" s="42">
        <f t="shared" si="11"/>
        <v>2454741.0439154</v>
      </c>
      <c r="B83" s="69">
        <f t="shared" si="12"/>
        <v>1.8258827932971295</v>
      </c>
      <c r="C83" s="16"/>
      <c r="D83" s="16"/>
      <c r="E83" s="16"/>
      <c r="F83" s="5">
        <f t="shared" si="8"/>
        <v>56.877483086831425</v>
      </c>
      <c r="G83" s="5">
        <f t="shared" si="9"/>
        <v>4.80562531807427</v>
      </c>
      <c r="H83" s="5">
        <f t="shared" si="10"/>
        <v>22.67423612437974</v>
      </c>
      <c r="I83" s="5">
        <f t="shared" si="13"/>
        <v>13.762828868984554</v>
      </c>
      <c r="J83" s="1">
        <f t="shared" si="14"/>
        <v>1154006.4424330348</v>
      </c>
      <c r="K83" s="6">
        <f t="shared" si="15"/>
        <v>0.08750291349486149</v>
      </c>
      <c r="M83" s="5">
        <v>54741.0439154</v>
      </c>
    </row>
    <row r="84" spans="1:13" ht="13.5">
      <c r="A84" s="42">
        <f t="shared" si="11"/>
        <v>2454741.0450289</v>
      </c>
      <c r="B84" s="69">
        <f t="shared" si="12"/>
        <v>1.840497174400469</v>
      </c>
      <c r="C84" s="16"/>
      <c r="D84" s="16"/>
      <c r="E84" s="16"/>
      <c r="F84" s="5">
        <f t="shared" si="8"/>
        <v>57.17556707133635</v>
      </c>
      <c r="G84" s="5">
        <f t="shared" si="9"/>
        <v>4.832422485503351</v>
      </c>
      <c r="H84" s="5">
        <f t="shared" si="10"/>
        <v>22.70103329180882</v>
      </c>
      <c r="I84" s="5">
        <f t="shared" si="13"/>
        <v>13.789626036413635</v>
      </c>
      <c r="J84" s="1">
        <f t="shared" si="14"/>
        <v>1154006.8443905462</v>
      </c>
      <c r="K84" s="6">
        <f t="shared" si="15"/>
        <v>0.08750294398082947</v>
      </c>
      <c r="M84" s="5">
        <v>54741.0450289</v>
      </c>
    </row>
    <row r="85" spans="1:13" ht="13.5">
      <c r="A85" s="42">
        <f t="shared" si="11"/>
        <v>2454741.0461424</v>
      </c>
      <c r="B85" s="69">
        <f t="shared" si="12"/>
        <v>1.855379649091809</v>
      </c>
      <c r="C85" s="16"/>
      <c r="D85" s="16"/>
      <c r="E85" s="16"/>
      <c r="F85" s="5">
        <f t="shared" si="8"/>
        <v>57.47331136113439</v>
      </c>
      <c r="G85" s="5">
        <f t="shared" si="9"/>
        <v>4.859219652916909</v>
      </c>
      <c r="H85" s="5">
        <f t="shared" si="10"/>
        <v>22.72783045922238</v>
      </c>
      <c r="I85" s="5">
        <f t="shared" si="13"/>
        <v>13.816423203827192</v>
      </c>
      <c r="J85" s="1">
        <f t="shared" si="14"/>
        <v>1154007.2463480574</v>
      </c>
      <c r="K85" s="6">
        <f t="shared" si="15"/>
        <v>0.08750297446679745</v>
      </c>
      <c r="M85" s="5">
        <v>54741.0461424</v>
      </c>
    </row>
    <row r="86" spans="1:13" ht="13.5">
      <c r="A86" s="42">
        <f t="shared" si="11"/>
        <v>2454741.047256</v>
      </c>
      <c r="B86" s="69">
        <f t="shared" si="12"/>
        <v>1.8705381515589812</v>
      </c>
      <c r="C86" s="16"/>
      <c r="D86" s="16"/>
      <c r="E86" s="16"/>
      <c r="F86" s="5">
        <f t="shared" si="8"/>
        <v>57.77073947994475</v>
      </c>
      <c r="G86" s="5">
        <f t="shared" si="9"/>
        <v>4.886019229724056</v>
      </c>
      <c r="H86" s="5">
        <f t="shared" si="10"/>
        <v>22.754630036029525</v>
      </c>
      <c r="I86" s="5">
        <f t="shared" si="13"/>
        <v>13.843222780634338</v>
      </c>
      <c r="J86" s="1">
        <f t="shared" si="14"/>
        <v>1154007.6483417095</v>
      </c>
      <c r="K86" s="6">
        <f t="shared" si="15"/>
        <v>0.08750300495550649</v>
      </c>
      <c r="M86" s="5">
        <v>54741.047256</v>
      </c>
    </row>
    <row r="87" spans="1:13" ht="13.5">
      <c r="A87" s="42">
        <f t="shared" si="11"/>
        <v>2454741.0483694</v>
      </c>
      <c r="B87" s="69">
        <f t="shared" si="12"/>
        <v>1.8859753375308617</v>
      </c>
      <c r="C87" s="16"/>
      <c r="D87" s="16"/>
      <c r="E87" s="16"/>
      <c r="F87" s="5">
        <f t="shared" si="8"/>
        <v>58.067768155669405</v>
      </c>
      <c r="G87" s="5">
        <f t="shared" si="9"/>
        <v>4.912813998966463</v>
      </c>
      <c r="H87" s="5">
        <f t="shared" si="10"/>
        <v>22.781424805271932</v>
      </c>
      <c r="I87" s="5">
        <f t="shared" si="13"/>
        <v>13.870017549876744</v>
      </c>
      <c r="J87" s="1">
        <f t="shared" si="14"/>
        <v>1154008.0502632482</v>
      </c>
      <c r="K87" s="6">
        <f t="shared" si="15"/>
        <v>0.08750303543874616</v>
      </c>
      <c r="M87" s="5">
        <v>54741.0483694</v>
      </c>
    </row>
    <row r="88" spans="1:13" ht="13.5">
      <c r="A88" s="42">
        <f t="shared" si="11"/>
        <v>2454741.0494832</v>
      </c>
      <c r="B88" s="69">
        <f t="shared" si="12"/>
        <v>1.9017065958413808</v>
      </c>
      <c r="C88" s="16"/>
      <c r="D88" s="16"/>
      <c r="E88" s="16"/>
      <c r="F88" s="5">
        <f t="shared" si="8"/>
        <v>58.36455392885555</v>
      </c>
      <c r="G88" s="5">
        <f t="shared" si="9"/>
        <v>4.939618383338349</v>
      </c>
      <c r="H88" s="5">
        <f t="shared" si="10"/>
        <v>22.808229189643818</v>
      </c>
      <c r="I88" s="5">
        <f t="shared" si="13"/>
        <v>13.896821934248631</v>
      </c>
      <c r="J88" s="1">
        <f t="shared" si="14"/>
        <v>1154008.4523290137</v>
      </c>
      <c r="K88" s="6">
        <f t="shared" si="15"/>
        <v>0.08750306593292456</v>
      </c>
      <c r="M88" s="5">
        <v>54741.0494832</v>
      </c>
    </row>
    <row r="89" spans="1:13" ht="13.5">
      <c r="A89" s="42">
        <f t="shared" si="11"/>
        <v>2454741.0505969</v>
      </c>
      <c r="B89" s="69">
        <f t="shared" si="12"/>
        <v>1.917732224872333</v>
      </c>
      <c r="C89" s="16"/>
      <c r="D89" s="16"/>
      <c r="E89" s="16"/>
      <c r="F89" s="5">
        <f t="shared" si="8"/>
        <v>58.66096025056638</v>
      </c>
      <c r="G89" s="5">
        <f t="shared" si="9"/>
        <v>4.966420358332169</v>
      </c>
      <c r="H89" s="5">
        <f t="shared" si="10"/>
        <v>22.835031164637638</v>
      </c>
      <c r="I89" s="5">
        <f t="shared" si="13"/>
        <v>13.923623909242451</v>
      </c>
      <c r="J89" s="1">
        <f t="shared" si="14"/>
        <v>1154008.8543586386</v>
      </c>
      <c r="K89" s="6">
        <f t="shared" si="15"/>
        <v>0.08750309642436191</v>
      </c>
      <c r="M89" s="5">
        <v>54741.0505969</v>
      </c>
    </row>
    <row r="90" spans="1:13" ht="13.5">
      <c r="A90" s="42">
        <f t="shared" si="11"/>
        <v>2454741.0517105</v>
      </c>
      <c r="B90" s="69">
        <f t="shared" si="12"/>
        <v>1.9340596345328063</v>
      </c>
      <c r="C90" s="16"/>
      <c r="D90" s="16"/>
      <c r="E90" s="16"/>
      <c r="F90" s="5">
        <f t="shared" si="8"/>
        <v>58.956984048079114</v>
      </c>
      <c r="G90" s="5">
        <f t="shared" si="9"/>
        <v>4.993219935154837</v>
      </c>
      <c r="H90" s="5">
        <f t="shared" si="10"/>
        <v>22.861830741460306</v>
      </c>
      <c r="I90" s="5">
        <f t="shared" si="13"/>
        <v>13.95042348606512</v>
      </c>
      <c r="J90" s="1">
        <f t="shared" si="14"/>
        <v>1154009.256352291</v>
      </c>
      <c r="K90" s="6">
        <f t="shared" si="15"/>
        <v>0.08750312691307094</v>
      </c>
      <c r="M90" s="5">
        <v>54741.0517105</v>
      </c>
    </row>
    <row r="91" spans="1:13" ht="13.5">
      <c r="A91" s="42">
        <f t="shared" si="11"/>
        <v>2454741.0528243</v>
      </c>
      <c r="B91" s="69">
        <f t="shared" si="12"/>
        <v>1.9507009950950975</v>
      </c>
      <c r="C91" s="16"/>
      <c r="D91" s="16"/>
      <c r="E91" s="16"/>
      <c r="F91" s="5">
        <f t="shared" si="8"/>
        <v>59.252701551288034</v>
      </c>
      <c r="G91" s="5">
        <f t="shared" si="9"/>
        <v>5.020024319526726</v>
      </c>
      <c r="H91" s="5">
        <f t="shared" si="10"/>
        <v>22.888635125832195</v>
      </c>
      <c r="I91" s="5">
        <f t="shared" si="13"/>
        <v>13.977227870437007</v>
      </c>
      <c r="J91" s="1">
        <f t="shared" si="14"/>
        <v>1154009.6584180566</v>
      </c>
      <c r="K91" s="6">
        <f t="shared" si="15"/>
        <v>0.08750315740724934</v>
      </c>
      <c r="M91" s="5">
        <v>54741.0528243</v>
      </c>
    </row>
    <row r="92" spans="1:13" ht="13.5">
      <c r="A92" s="42">
        <f t="shared" si="11"/>
        <v>2454741.0539381</v>
      </c>
      <c r="B92" s="69">
        <f t="shared" si="12"/>
        <v>1.9676614186606436</v>
      </c>
      <c r="C92" s="16"/>
      <c r="D92" s="16"/>
      <c r="E92" s="16"/>
      <c r="F92" s="5">
        <f t="shared" si="8"/>
        <v>59.548056409139434</v>
      </c>
      <c r="G92" s="5">
        <f t="shared" si="9"/>
        <v>5.046828715121045</v>
      </c>
      <c r="H92" s="5">
        <f t="shared" si="10"/>
        <v>22.915439521426514</v>
      </c>
      <c r="I92" s="5">
        <f t="shared" si="13"/>
        <v>14.004032266031329</v>
      </c>
      <c r="J92" s="1">
        <f t="shared" si="14"/>
        <v>1154010.0604839905</v>
      </c>
      <c r="K92" s="6">
        <f t="shared" si="15"/>
        <v>0.0875031879014405</v>
      </c>
      <c r="M92" s="5">
        <v>54741.0539381</v>
      </c>
    </row>
    <row r="93" spans="1:13" ht="13.5">
      <c r="A93" s="42">
        <f t="shared" si="11"/>
        <v>2454741.0550517</v>
      </c>
      <c r="B93" s="69">
        <f t="shared" si="12"/>
        <v>1.9849460440351219</v>
      </c>
      <c r="C93" s="16"/>
      <c r="D93" s="16"/>
      <c r="E93" s="16"/>
      <c r="F93" s="5">
        <f t="shared" si="8"/>
        <v>59.84299213622022</v>
      </c>
      <c r="G93" s="5">
        <f t="shared" si="9"/>
        <v>5.073628291928195</v>
      </c>
      <c r="H93" s="5">
        <f t="shared" si="10"/>
        <v>22.942239098233664</v>
      </c>
      <c r="I93" s="5">
        <f t="shared" si="13"/>
        <v>14.030831842838476</v>
      </c>
      <c r="J93" s="1">
        <f t="shared" si="14"/>
        <v>1154010.4624776426</v>
      </c>
      <c r="K93" s="6">
        <f t="shared" si="15"/>
        <v>0.08750321839014955</v>
      </c>
      <c r="M93" s="5">
        <v>54741.0550517</v>
      </c>
    </row>
    <row r="94" spans="1:13" ht="13.5">
      <c r="A94" s="42">
        <f t="shared" si="11"/>
        <v>2454741.0561655</v>
      </c>
      <c r="B94" s="69">
        <f t="shared" si="12"/>
        <v>2.0025696508904782</v>
      </c>
      <c r="C94" s="16"/>
      <c r="D94" s="16"/>
      <c r="E94" s="16"/>
      <c r="F94" s="5">
        <f t="shared" si="8"/>
        <v>60.13761128735589</v>
      </c>
      <c r="G94" s="5">
        <f t="shared" si="9"/>
        <v>5.100432676331124</v>
      </c>
      <c r="H94" s="5">
        <f t="shared" si="10"/>
        <v>22.969043482636593</v>
      </c>
      <c r="I94" s="5">
        <f t="shared" si="13"/>
        <v>14.057636227241407</v>
      </c>
      <c r="J94" s="1">
        <f t="shared" si="14"/>
        <v>1154010.8645434086</v>
      </c>
      <c r="K94" s="6">
        <f t="shared" si="15"/>
        <v>0.08750324888432795</v>
      </c>
      <c r="M94" s="5">
        <v>54741.0561655</v>
      </c>
    </row>
    <row r="95" spans="1:13" ht="13.5">
      <c r="A95" s="42">
        <f t="shared" si="11"/>
        <v>2454741.0572792</v>
      </c>
      <c r="B95" s="69">
        <f t="shared" si="12"/>
        <v>2.0205364112737145</v>
      </c>
      <c r="C95" s="16"/>
      <c r="D95" s="16"/>
      <c r="E95" s="16"/>
      <c r="F95" s="5">
        <f t="shared" si="8"/>
        <v>60.431831077723906</v>
      </c>
      <c r="G95" s="5">
        <f t="shared" si="9"/>
        <v>5.127234651324944</v>
      </c>
      <c r="H95" s="5">
        <f t="shared" si="10"/>
        <v>22.995845457630413</v>
      </c>
      <c r="I95" s="5">
        <f t="shared" si="13"/>
        <v>14.084438202235226</v>
      </c>
      <c r="J95" s="1">
        <f t="shared" si="14"/>
        <v>1154011.2665730335</v>
      </c>
      <c r="K95" s="6">
        <f t="shared" si="15"/>
        <v>0.0875032793757653</v>
      </c>
      <c r="M95" s="5">
        <v>54741.0572792</v>
      </c>
    </row>
    <row r="96" spans="1:13" ht="13.5">
      <c r="A96" s="42">
        <f t="shared" si="11"/>
        <v>2454741.0583929</v>
      </c>
      <c r="B96" s="69">
        <f t="shared" si="12"/>
        <v>2.0388570881774393</v>
      </c>
      <c r="C96" s="16"/>
      <c r="D96" s="16"/>
      <c r="E96" s="16"/>
      <c r="F96" s="5">
        <f t="shared" si="8"/>
        <v>60.725674695631</v>
      </c>
      <c r="G96" s="5">
        <f t="shared" si="9"/>
        <v>5.154036637525678</v>
      </c>
      <c r="H96" s="5">
        <f t="shared" si="10"/>
        <v>23.022647443831147</v>
      </c>
      <c r="I96" s="5">
        <f t="shared" si="13"/>
        <v>14.111240188435962</v>
      </c>
      <c r="J96" s="1">
        <f t="shared" si="14"/>
        <v>1154011.6686028265</v>
      </c>
      <c r="K96" s="6">
        <f t="shared" si="15"/>
        <v>0.0875033098672154</v>
      </c>
      <c r="M96" s="5">
        <v>54741.0583929</v>
      </c>
    </row>
    <row r="97" spans="1:13" ht="13.5">
      <c r="A97" s="42">
        <f t="shared" si="11"/>
        <v>2454741.0595065</v>
      </c>
      <c r="B97" s="69">
        <f t="shared" si="12"/>
        <v>2.0575394927664346</v>
      </c>
      <c r="C97" s="16"/>
      <c r="D97" s="16"/>
      <c r="E97" s="16"/>
      <c r="F97" s="5">
        <f t="shared" si="8"/>
        <v>61.019112195236275</v>
      </c>
      <c r="G97" s="5">
        <f t="shared" si="9"/>
        <v>5.180836214332828</v>
      </c>
      <c r="H97" s="5">
        <f t="shared" si="10"/>
        <v>23.049447020638297</v>
      </c>
      <c r="I97" s="5">
        <f t="shared" si="13"/>
        <v>14.138039765243109</v>
      </c>
      <c r="J97" s="1">
        <f t="shared" si="14"/>
        <v>1154012.0705964786</v>
      </c>
      <c r="K97" s="6">
        <f t="shared" si="15"/>
        <v>0.08750334035592443</v>
      </c>
      <c r="M97" s="5">
        <v>54741.0595065</v>
      </c>
    </row>
    <row r="98" spans="1:13" ht="13.5">
      <c r="A98" s="42">
        <f t="shared" si="11"/>
        <v>2454741.0606201</v>
      </c>
      <c r="B98" s="69">
        <f t="shared" si="12"/>
        <v>2.076595103237765</v>
      </c>
      <c r="C98" s="16"/>
      <c r="D98" s="16"/>
      <c r="E98" s="16"/>
      <c r="F98" s="5">
        <f t="shared" si="8"/>
        <v>61.31216640383431</v>
      </c>
      <c r="G98" s="5">
        <f t="shared" si="9"/>
        <v>5.207635779933057</v>
      </c>
      <c r="H98" s="5">
        <f t="shared" si="10"/>
        <v>23.076246586238526</v>
      </c>
      <c r="I98" s="5">
        <f t="shared" si="13"/>
        <v>14.16483933084334</v>
      </c>
      <c r="J98" s="1">
        <f t="shared" si="14"/>
        <v>1154012.4725899627</v>
      </c>
      <c r="K98" s="6">
        <f t="shared" si="15"/>
        <v>0.08750337084462072</v>
      </c>
      <c r="M98" s="5">
        <v>54741.0606201</v>
      </c>
    </row>
    <row r="99" spans="1:13" ht="13.5">
      <c r="A99" s="42">
        <f t="shared" si="11"/>
        <v>2454741.0617334</v>
      </c>
      <c r="B99" s="69">
        <f t="shared" si="12"/>
        <v>2.0960288619183305</v>
      </c>
      <c r="C99" s="16"/>
      <c r="D99" s="16"/>
      <c r="E99" s="16"/>
      <c r="F99" s="5">
        <f t="shared" si="8"/>
        <v>61.60475529759711</v>
      </c>
      <c r="G99" s="5">
        <f t="shared" si="9"/>
        <v>5.234428139781876</v>
      </c>
      <c r="H99" s="5">
        <f t="shared" si="10"/>
        <v>23.103038946087345</v>
      </c>
      <c r="I99" s="5">
        <f t="shared" si="13"/>
        <v>14.191631690692157</v>
      </c>
      <c r="J99" s="1">
        <f t="shared" si="14"/>
        <v>1154012.8744753604</v>
      </c>
      <c r="K99" s="6">
        <f t="shared" si="15"/>
        <v>0.08750340132511933</v>
      </c>
      <c r="M99" s="5">
        <v>54741.0617334</v>
      </c>
    </row>
    <row r="100" spans="1:13" ht="13.5">
      <c r="A100" s="42">
        <f t="shared" si="11"/>
        <v>2454741.0628472</v>
      </c>
      <c r="B100" s="69">
        <f t="shared" si="12"/>
        <v>2.1158654103457644</v>
      </c>
      <c r="C100" s="16"/>
      <c r="D100" s="16"/>
      <c r="E100" s="16"/>
      <c r="F100" s="5">
        <f t="shared" si="8"/>
        <v>61.89708524522923</v>
      </c>
      <c r="G100" s="5">
        <f t="shared" si="9"/>
        <v>5.26123252416928</v>
      </c>
      <c r="H100" s="5">
        <f t="shared" si="10"/>
        <v>23.12984333047475</v>
      </c>
      <c r="I100" s="5">
        <f t="shared" si="13"/>
        <v>14.218436075079564</v>
      </c>
      <c r="J100" s="1">
        <f t="shared" si="14"/>
        <v>1154013.2765411262</v>
      </c>
      <c r="K100" s="6">
        <f t="shared" si="15"/>
        <v>0.08750343181929773</v>
      </c>
      <c r="M100" s="5">
        <v>54741.0628472</v>
      </c>
    </row>
    <row r="101" spans="1:13" ht="13.5">
      <c r="A101" s="42">
        <f t="shared" si="11"/>
        <v>2454741.0639609</v>
      </c>
      <c r="B101" s="69">
        <f t="shared" si="12"/>
        <v>2.1361052699256233</v>
      </c>
      <c r="C101" s="16"/>
      <c r="D101" s="16"/>
      <c r="E101" s="16"/>
      <c r="F101" s="5">
        <f t="shared" si="8"/>
        <v>62.18899518194108</v>
      </c>
      <c r="G101" s="5">
        <f t="shared" si="9"/>
        <v>5.288034510370018</v>
      </c>
      <c r="H101" s="5">
        <f t="shared" si="10"/>
        <v>23.156645316675487</v>
      </c>
      <c r="I101" s="5">
        <f t="shared" si="13"/>
        <v>14.2452380612803</v>
      </c>
      <c r="J101" s="1">
        <f t="shared" si="14"/>
        <v>1154013.6785709192</v>
      </c>
      <c r="K101" s="6">
        <f t="shared" si="15"/>
        <v>0.08750346231074783</v>
      </c>
      <c r="M101" s="5">
        <v>54741.0639609</v>
      </c>
    </row>
    <row r="102" spans="1:13" ht="13.5">
      <c r="A102" s="42">
        <f t="shared" si="11"/>
        <v>2454741.0650745</v>
      </c>
      <c r="B102" s="69">
        <f t="shared" si="12"/>
        <v>2.156759714740836</v>
      </c>
      <c r="C102" s="16"/>
      <c r="D102" s="16"/>
      <c r="E102" s="16"/>
      <c r="F102" s="5">
        <f t="shared" si="8"/>
        <v>62.48048150643415</v>
      </c>
      <c r="G102" s="5">
        <f t="shared" si="9"/>
        <v>5.314834087177164</v>
      </c>
      <c r="H102" s="5">
        <f t="shared" si="10"/>
        <v>23.183444893482633</v>
      </c>
      <c r="I102" s="5">
        <f t="shared" si="13"/>
        <v>14.272037638087447</v>
      </c>
      <c r="J102" s="1">
        <f t="shared" si="14"/>
        <v>1154014.0805645713</v>
      </c>
      <c r="K102" s="6">
        <f t="shared" si="15"/>
        <v>0.08750349279945686</v>
      </c>
      <c r="M102" s="5">
        <v>54741.0650745</v>
      </c>
    </row>
    <row r="103" spans="1:13" ht="13.5">
      <c r="A103" s="42">
        <f t="shared" si="11"/>
        <v>2454741.0661887</v>
      </c>
      <c r="B103" s="69">
        <f t="shared" si="12"/>
        <v>2.1778538372583474</v>
      </c>
      <c r="C103" s="16"/>
      <c r="D103" s="16"/>
      <c r="E103" s="16"/>
      <c r="F103" s="5">
        <f t="shared" si="8"/>
        <v>62.77172353350814</v>
      </c>
      <c r="G103" s="5">
        <f t="shared" si="9"/>
        <v>5.34164809791649</v>
      </c>
      <c r="H103" s="5">
        <f t="shared" si="10"/>
        <v>23.21025890422196</v>
      </c>
      <c r="I103" s="5">
        <f t="shared" si="13"/>
        <v>14.298851648826773</v>
      </c>
      <c r="J103" s="1">
        <f t="shared" si="14"/>
        <v>1154014.4827747324</v>
      </c>
      <c r="K103" s="6">
        <f t="shared" si="15"/>
        <v>0.08750352330458676</v>
      </c>
      <c r="M103" s="5">
        <v>54741.0661887</v>
      </c>
    </row>
    <row r="104" spans="1:13" ht="13.5">
      <c r="A104" s="42">
        <f t="shared" si="11"/>
        <v>2454741.0673053</v>
      </c>
      <c r="B104" s="69">
        <f t="shared" si="12"/>
        <v>2.1994357865993495</v>
      </c>
      <c r="C104" s="16"/>
      <c r="D104" s="16"/>
      <c r="E104" s="16"/>
      <c r="F104" s="5">
        <f t="shared" si="8"/>
        <v>63.06318655277893</v>
      </c>
      <c r="G104" s="5">
        <f t="shared" si="9"/>
        <v>5.368519866798366</v>
      </c>
      <c r="H104" s="5">
        <f t="shared" si="10"/>
        <v>23.237130673103835</v>
      </c>
      <c r="I104" s="5">
        <f t="shared" si="13"/>
        <v>14.32572341770865</v>
      </c>
      <c r="J104" s="1">
        <f t="shared" si="14"/>
        <v>1154014.8858512656</v>
      </c>
      <c r="K104" s="6">
        <f t="shared" si="15"/>
        <v>0.08750355387542558</v>
      </c>
      <c r="M104" s="5">
        <v>54741.0673053</v>
      </c>
    </row>
    <row r="105" spans="1:13" ht="13.5">
      <c r="A105" s="42">
        <f t="shared" si="11"/>
        <v>2454741.0684242</v>
      </c>
      <c r="B105" s="69">
        <f t="shared" si="12"/>
        <v>2.221519315232932</v>
      </c>
      <c r="C105" s="16"/>
      <c r="D105" s="16"/>
      <c r="E105" s="16"/>
      <c r="F105" s="5">
        <f t="shared" si="8"/>
        <v>63.354838278890284</v>
      </c>
      <c r="G105" s="5">
        <f t="shared" si="9"/>
        <v>5.395446995651646</v>
      </c>
      <c r="H105" s="5">
        <f t="shared" si="10"/>
        <v>23.264057801957115</v>
      </c>
      <c r="I105" s="5">
        <f t="shared" si="13"/>
        <v>14.352650546561927</v>
      </c>
      <c r="J105" s="1">
        <f t="shared" si="14"/>
        <v>1154015.2897581984</v>
      </c>
      <c r="K105" s="6">
        <f t="shared" si="15"/>
        <v>0.08750358450924499</v>
      </c>
      <c r="M105" s="5">
        <v>54741.0684242</v>
      </c>
    </row>
    <row r="106" spans="1:13" ht="13.5">
      <c r="A106" s="42">
        <f t="shared" si="11"/>
        <v>2454741.0695381</v>
      </c>
      <c r="B106" s="69">
        <f t="shared" si="12"/>
        <v>2.243971983706966</v>
      </c>
      <c r="C106" s="16"/>
      <c r="D106" s="16"/>
      <c r="E106" s="16"/>
      <c r="F106" s="5">
        <f t="shared" si="8"/>
        <v>63.64477351014129</v>
      </c>
      <c r="G106" s="5">
        <f t="shared" si="9"/>
        <v>5.42225378941712</v>
      </c>
      <c r="H106" s="5">
        <f t="shared" si="10"/>
        <v>23.29086459572259</v>
      </c>
      <c r="I106" s="5">
        <f t="shared" si="13"/>
        <v>14.379457340327402</v>
      </c>
      <c r="J106" s="1">
        <f t="shared" si="14"/>
        <v>1154015.691860105</v>
      </c>
      <c r="K106" s="6">
        <f t="shared" si="15"/>
        <v>0.08750361500616446</v>
      </c>
      <c r="M106" s="5">
        <v>54741.0695381</v>
      </c>
    </row>
    <row r="107" spans="1:13" ht="13.5">
      <c r="A107" s="42">
        <f t="shared" si="11"/>
        <v>2454741.0706494</v>
      </c>
      <c r="B107" s="69">
        <f t="shared" si="12"/>
        <v>2.2668511115471133</v>
      </c>
      <c r="C107" s="16"/>
      <c r="D107" s="16"/>
      <c r="E107" s="16"/>
      <c r="F107" s="5">
        <f t="shared" si="8"/>
        <v>63.9336174544431</v>
      </c>
      <c r="G107" s="5">
        <f t="shared" si="9"/>
        <v>5.44899800626839</v>
      </c>
      <c r="H107" s="5">
        <f t="shared" si="10"/>
        <v>23.31760881257386</v>
      </c>
      <c r="I107" s="5">
        <f t="shared" si="13"/>
        <v>14.40620155717867</v>
      </c>
      <c r="J107" s="1">
        <f t="shared" si="14"/>
        <v>1154016.0930233577</v>
      </c>
      <c r="K107" s="6">
        <f t="shared" si="15"/>
        <v>0.08750364543189289</v>
      </c>
      <c r="M107" s="5">
        <v>54741.0706494</v>
      </c>
    </row>
    <row r="108" spans="1:13" ht="13.5">
      <c r="A108" s="42">
        <f t="shared" si="11"/>
        <v>2454741.0717634</v>
      </c>
      <c r="B108" s="69">
        <f t="shared" si="12"/>
        <v>2.2902801705302505</v>
      </c>
      <c r="C108" s="16"/>
      <c r="D108" s="16"/>
      <c r="E108" s="16"/>
      <c r="F108" s="5">
        <f t="shared" si="8"/>
        <v>64.222744026759</v>
      </c>
      <c r="G108" s="5">
        <f t="shared" si="9"/>
        <v>5.475807209442976</v>
      </c>
      <c r="H108" s="5">
        <f t="shared" si="10"/>
        <v>23.344418015748445</v>
      </c>
      <c r="I108" s="5">
        <f t="shared" si="13"/>
        <v>14.433010760353257</v>
      </c>
      <c r="J108" s="1">
        <f t="shared" si="14"/>
        <v>1154016.4951614053</v>
      </c>
      <c r="K108" s="6">
        <f t="shared" si="15"/>
        <v>0.0875036759315534</v>
      </c>
      <c r="M108" s="5">
        <v>54741.0717634</v>
      </c>
    </row>
    <row r="109" spans="1:13" ht="13.5">
      <c r="A109" s="42">
        <f t="shared" si="11"/>
        <v>2454741.0728777</v>
      </c>
      <c r="B109" s="69">
        <f t="shared" si="12"/>
        <v>2.31422554589667</v>
      </c>
      <c r="C109" s="16"/>
      <c r="D109" s="16"/>
      <c r="E109" s="16"/>
      <c r="F109" s="5">
        <f t="shared" si="8"/>
        <v>64.51152473617529</v>
      </c>
      <c r="G109" s="5">
        <f t="shared" si="9"/>
        <v>5.50262362957589</v>
      </c>
      <c r="H109" s="5">
        <f t="shared" si="10"/>
        <v>23.37123443588136</v>
      </c>
      <c r="I109" s="5">
        <f t="shared" si="13"/>
        <v>14.459827180486172</v>
      </c>
      <c r="J109" s="1">
        <f t="shared" si="14"/>
        <v>1154016.8974077073</v>
      </c>
      <c r="K109" s="6">
        <f t="shared" si="15"/>
        <v>0.08750370643942436</v>
      </c>
      <c r="M109" s="5">
        <v>54741.0728777</v>
      </c>
    </row>
    <row r="110" spans="1:13" ht="13.5">
      <c r="A110" s="42">
        <f t="shared" si="11"/>
        <v>2454741.0739912</v>
      </c>
      <c r="B110" s="69">
        <f t="shared" si="12"/>
        <v>2.338678724103804</v>
      </c>
      <c r="C110" s="16"/>
      <c r="D110" s="16"/>
      <c r="E110" s="16"/>
      <c r="F110" s="5">
        <f t="shared" si="8"/>
        <v>64.79967101732736</v>
      </c>
      <c r="G110" s="5">
        <f t="shared" si="9"/>
        <v>5.529420796989449</v>
      </c>
      <c r="H110" s="5">
        <f t="shared" si="10"/>
        <v>23.398031603294918</v>
      </c>
      <c r="I110" s="5">
        <f t="shared" si="13"/>
        <v>14.48662434789973</v>
      </c>
      <c r="J110" s="1">
        <f t="shared" si="14"/>
        <v>1154017.2993652185</v>
      </c>
      <c r="K110" s="6">
        <f t="shared" si="15"/>
        <v>0.08750373692539234</v>
      </c>
      <c r="M110" s="5">
        <v>54741.0739912</v>
      </c>
    </row>
    <row r="111" spans="1:13" ht="13.5">
      <c r="A111" s="42">
        <f t="shared" si="11"/>
        <v>2454741.0751049</v>
      </c>
      <c r="B111" s="69">
        <f t="shared" si="12"/>
        <v>2.3636773365762265</v>
      </c>
      <c r="C111" s="16"/>
      <c r="D111" s="16"/>
      <c r="E111" s="16"/>
      <c r="F111" s="5">
        <f t="shared" si="8"/>
        <v>65.08743822136941</v>
      </c>
      <c r="G111" s="5">
        <f t="shared" si="9"/>
        <v>5.556222783190183</v>
      </c>
      <c r="H111" s="5">
        <f t="shared" si="10"/>
        <v>23.424833589495652</v>
      </c>
      <c r="I111" s="5">
        <f t="shared" si="13"/>
        <v>14.513426334100465</v>
      </c>
      <c r="J111" s="1">
        <f t="shared" si="14"/>
        <v>1154017.7013950115</v>
      </c>
      <c r="K111" s="6">
        <f t="shared" si="15"/>
        <v>0.08750376741684245</v>
      </c>
      <c r="M111" s="5">
        <v>54741.0751049</v>
      </c>
    </row>
    <row r="112" spans="1:13" ht="13.5">
      <c r="A112" s="42">
        <f t="shared" si="11"/>
        <v>2454741.0762182</v>
      </c>
      <c r="B112" s="69">
        <f t="shared" si="12"/>
        <v>2.389224489373506</v>
      </c>
      <c r="C112" s="16"/>
      <c r="D112" s="16"/>
      <c r="E112" s="16"/>
      <c r="F112" s="5">
        <f t="shared" si="8"/>
        <v>65.37466739253783</v>
      </c>
      <c r="G112" s="5">
        <f t="shared" si="9"/>
        <v>5.583015131832084</v>
      </c>
      <c r="H112" s="5">
        <f t="shared" si="10"/>
        <v>23.451625938137553</v>
      </c>
      <c r="I112" s="5">
        <f t="shared" si="13"/>
        <v>14.540218682742367</v>
      </c>
      <c r="J112" s="1">
        <f t="shared" si="14"/>
        <v>1154018.1032802411</v>
      </c>
      <c r="K112" s="6">
        <f t="shared" si="15"/>
        <v>0.0875037978973283</v>
      </c>
      <c r="M112" s="5">
        <v>54741.0762182</v>
      </c>
    </row>
    <row r="113" spans="1:13" ht="13.5">
      <c r="A113" s="42">
        <f t="shared" si="11"/>
        <v>2454741.0773354</v>
      </c>
      <c r="B113" s="69">
        <f t="shared" si="12"/>
        <v>2.4154390426880705</v>
      </c>
      <c r="C113" s="16"/>
      <c r="D113" s="16"/>
      <c r="E113" s="16"/>
      <c r="F113" s="5">
        <f t="shared" si="8"/>
        <v>65.66246217934423</v>
      </c>
      <c r="G113" s="5">
        <f t="shared" si="9"/>
        <v>5.609901345853057</v>
      </c>
      <c r="H113" s="5">
        <f t="shared" si="10"/>
        <v>23.478512152158526</v>
      </c>
      <c r="I113" s="5">
        <f t="shared" si="13"/>
        <v>14.56710489676334</v>
      </c>
      <c r="J113" s="1">
        <f t="shared" si="14"/>
        <v>1154018.5065734515</v>
      </c>
      <c r="K113" s="6">
        <f t="shared" si="15"/>
        <v>0.08750382848460071</v>
      </c>
      <c r="M113" s="5">
        <v>54741.0773354</v>
      </c>
    </row>
    <row r="114" spans="1:13" ht="13.5">
      <c r="A114" s="42">
        <f t="shared" si="11"/>
        <v>2454741.0784492</v>
      </c>
      <c r="B114" s="69">
        <f t="shared" si="12"/>
        <v>2.4421682955641457</v>
      </c>
      <c r="C114" s="16"/>
      <c r="D114" s="16"/>
      <c r="E114" s="16"/>
      <c r="F114" s="5">
        <f t="shared" si="8"/>
        <v>65.94893768697746</v>
      </c>
      <c r="G114" s="5">
        <f t="shared" si="9"/>
        <v>5.636705730240465</v>
      </c>
      <c r="H114" s="5">
        <f t="shared" si="10"/>
        <v>23.505316536545934</v>
      </c>
      <c r="I114" s="5">
        <f t="shared" si="13"/>
        <v>14.593909281150749</v>
      </c>
      <c r="J114" s="1">
        <f t="shared" si="14"/>
        <v>1154018.9086392173</v>
      </c>
      <c r="K114" s="6">
        <f t="shared" si="15"/>
        <v>0.08750385897877912</v>
      </c>
      <c r="M114" s="5">
        <v>54741.0784492</v>
      </c>
    </row>
    <row r="115" spans="1:13" ht="13.5">
      <c r="A115" s="42">
        <f t="shared" si="11"/>
        <v>2454741.079563</v>
      </c>
      <c r="B115" s="69">
        <f t="shared" si="12"/>
        <v>2.4695100866639663</v>
      </c>
      <c r="C115" s="16"/>
      <c r="D115" s="16"/>
      <c r="E115" s="16"/>
      <c r="F115" s="5">
        <f t="shared" si="8"/>
        <v>66.23496655720331</v>
      </c>
      <c r="G115" s="5">
        <f t="shared" si="9"/>
        <v>5.66351011461235</v>
      </c>
      <c r="H115" s="5">
        <f t="shared" si="10"/>
        <v>23.53212092091782</v>
      </c>
      <c r="I115" s="5">
        <f t="shared" si="13"/>
        <v>14.620713665522635</v>
      </c>
      <c r="J115" s="1">
        <f t="shared" si="14"/>
        <v>1154019.3107049828</v>
      </c>
      <c r="K115" s="6">
        <f t="shared" si="15"/>
        <v>0.08750388947295754</v>
      </c>
      <c r="M115" s="5">
        <v>54741.079563</v>
      </c>
    </row>
    <row r="116" spans="1:13" ht="13.5">
      <c r="A116" s="42">
        <f t="shared" si="11"/>
        <v>2454741.0806767</v>
      </c>
      <c r="B116" s="69">
        <f t="shared" si="12"/>
        <v>2.4974816313542245</v>
      </c>
      <c r="C116" s="16"/>
      <c r="D116" s="16"/>
      <c r="E116" s="16"/>
      <c r="F116" s="5">
        <f t="shared" si="8"/>
        <v>66.5205192815956</v>
      </c>
      <c r="G116" s="5">
        <f t="shared" si="9"/>
        <v>5.690312100813088</v>
      </c>
      <c r="H116" s="5">
        <f t="shared" si="10"/>
        <v>23.558922907118557</v>
      </c>
      <c r="I116" s="5">
        <f t="shared" si="13"/>
        <v>14.64751565172337</v>
      </c>
      <c r="J116" s="1">
        <f t="shared" si="14"/>
        <v>1154019.7127347759</v>
      </c>
      <c r="K116" s="6">
        <f t="shared" si="15"/>
        <v>0.08750391996440762</v>
      </c>
      <c r="M116" s="5">
        <v>54741.0806767</v>
      </c>
    </row>
    <row r="117" spans="1:13" ht="13.5">
      <c r="A117" s="42">
        <f t="shared" si="11"/>
        <v>2454741.0817907</v>
      </c>
      <c r="B117" s="69">
        <f t="shared" si="12"/>
        <v>2.5261137364574493</v>
      </c>
      <c r="C117" s="16"/>
      <c r="D117" s="16"/>
      <c r="E117" s="16"/>
      <c r="F117" s="5">
        <f t="shared" si="8"/>
        <v>66.80569417059515</v>
      </c>
      <c r="G117" s="5">
        <f t="shared" si="9"/>
        <v>5.717121303987675</v>
      </c>
      <c r="H117" s="5">
        <f t="shared" si="10"/>
        <v>23.585732110293144</v>
      </c>
      <c r="I117" s="5">
        <f t="shared" si="13"/>
        <v>14.674324854897955</v>
      </c>
      <c r="J117" s="1">
        <f t="shared" si="14"/>
        <v>1154020.1148728235</v>
      </c>
      <c r="K117" s="6">
        <f t="shared" si="15"/>
        <v>0.08750395046406816</v>
      </c>
      <c r="M117" s="5">
        <v>54741.0817907</v>
      </c>
    </row>
    <row r="118" spans="1:13" ht="13.5">
      <c r="A118" s="42">
        <f t="shared" si="11"/>
        <v>2454741.0829043</v>
      </c>
      <c r="B118" s="69">
        <f t="shared" si="12"/>
        <v>2.555409812036715</v>
      </c>
      <c r="C118" s="16"/>
      <c r="D118" s="16"/>
      <c r="E118" s="16"/>
      <c r="F118" s="5">
        <f t="shared" si="8"/>
        <v>67.09030808175119</v>
      </c>
      <c r="G118" s="5">
        <f t="shared" si="9"/>
        <v>5.743920880794818</v>
      </c>
      <c r="H118" s="5">
        <f t="shared" si="10"/>
        <v>23.612531687100287</v>
      </c>
      <c r="I118" s="5">
        <f t="shared" si="13"/>
        <v>14.701124431705102</v>
      </c>
      <c r="J118" s="1">
        <f t="shared" si="14"/>
        <v>1154020.5168664756</v>
      </c>
      <c r="K118" s="6">
        <f t="shared" si="15"/>
        <v>0.08750398095277719</v>
      </c>
      <c r="M118" s="5">
        <v>54741.0829043</v>
      </c>
    </row>
    <row r="119" spans="1:13" ht="13.5">
      <c r="A119" s="42">
        <f t="shared" si="11"/>
        <v>2454741.0840177</v>
      </c>
      <c r="B119" s="69">
        <f t="shared" si="12"/>
        <v>2.585396986177298</v>
      </c>
      <c r="C119" s="16"/>
      <c r="D119" s="16"/>
      <c r="E119" s="16"/>
      <c r="F119" s="5">
        <f t="shared" si="8"/>
        <v>67.37440837684181</v>
      </c>
      <c r="G119" s="5">
        <f t="shared" si="9"/>
        <v>5.7707156388303105</v>
      </c>
      <c r="H119" s="5">
        <f t="shared" si="10"/>
        <v>23.63932644513578</v>
      </c>
      <c r="I119" s="5">
        <f t="shared" si="13"/>
        <v>14.727919189740593</v>
      </c>
      <c r="J119" s="1">
        <f t="shared" si="14"/>
        <v>1154020.918787846</v>
      </c>
      <c r="K119" s="6">
        <f t="shared" si="15"/>
        <v>0.08750401143600411</v>
      </c>
      <c r="M119" s="5">
        <v>54741.0840177</v>
      </c>
    </row>
    <row r="120" spans="1:13" ht="13.5">
      <c r="A120" s="42">
        <f t="shared" si="11"/>
        <v>2454741.085131</v>
      </c>
      <c r="B120" s="69">
        <f t="shared" si="12"/>
        <v>2.616101075244837</v>
      </c>
      <c r="C120" s="16"/>
      <c r="D120" s="16"/>
      <c r="E120" s="16"/>
      <c r="F120" s="5">
        <f t="shared" si="8"/>
        <v>67.65801669403179</v>
      </c>
      <c r="G120" s="5">
        <f t="shared" si="9"/>
        <v>5.79750798745669</v>
      </c>
      <c r="H120" s="5">
        <f t="shared" si="10"/>
        <v>23.66611879376216</v>
      </c>
      <c r="I120" s="5">
        <f t="shared" si="13"/>
        <v>14.754711538366973</v>
      </c>
      <c r="J120" s="1">
        <f t="shared" si="14"/>
        <v>1154021.3206730755</v>
      </c>
      <c r="K120" s="6">
        <f t="shared" si="15"/>
        <v>0.08750404191648997</v>
      </c>
      <c r="M120" s="5">
        <v>54741.085131</v>
      </c>
    </row>
    <row r="121" spans="1:13" ht="13.5">
      <c r="A121" s="42">
        <f t="shared" si="11"/>
        <v>2454741.0862482</v>
      </c>
      <c r="B121" s="69">
        <f t="shared" si="12"/>
        <v>2.6476607045041116</v>
      </c>
      <c r="C121" s="16"/>
      <c r="D121" s="16"/>
      <c r="E121" s="16"/>
      <c r="F121" s="5">
        <f t="shared" si="8"/>
        <v>67.94214559971677</v>
      </c>
      <c r="G121" s="5">
        <f t="shared" si="9"/>
        <v>5.824394201477663</v>
      </c>
      <c r="H121" s="5">
        <f t="shared" si="10"/>
        <v>23.693005007783132</v>
      </c>
      <c r="I121" s="5">
        <f t="shared" si="13"/>
        <v>14.781597752387945</v>
      </c>
      <c r="J121" s="1">
        <f t="shared" si="14"/>
        <v>1154021.7239662858</v>
      </c>
      <c r="K121" s="6">
        <f t="shared" si="15"/>
        <v>0.08750407250376238</v>
      </c>
      <c r="M121" s="5">
        <v>54741.0862482</v>
      </c>
    </row>
    <row r="122" spans="1:13" ht="13.5">
      <c r="A122" s="42">
        <f t="shared" si="11"/>
        <v>2454741.0873619</v>
      </c>
      <c r="B122" s="69">
        <f t="shared" si="12"/>
        <v>2.6798928731515734</v>
      </c>
      <c r="C122" s="16"/>
      <c r="D122" s="16"/>
      <c r="E122" s="16"/>
      <c r="F122" s="5">
        <f t="shared" si="8"/>
        <v>68.22490860955224</v>
      </c>
      <c r="G122" s="5">
        <f t="shared" si="9"/>
        <v>5.851196187678397</v>
      </c>
      <c r="H122" s="5">
        <f t="shared" si="10"/>
        <v>23.719806993983866</v>
      </c>
      <c r="I122" s="5">
        <f t="shared" si="13"/>
        <v>14.808399738588681</v>
      </c>
      <c r="J122" s="1">
        <f t="shared" si="14"/>
        <v>1154022.1259960788</v>
      </c>
      <c r="K122" s="6">
        <f t="shared" si="15"/>
        <v>0.08750410299521248</v>
      </c>
      <c r="M122" s="5">
        <v>54741.0873619</v>
      </c>
    </row>
    <row r="123" spans="1:13" ht="13.5">
      <c r="A123" s="42">
        <f t="shared" si="11"/>
        <v>2454741.0884757</v>
      </c>
      <c r="B123" s="69">
        <f t="shared" si="12"/>
        <v>2.7129250145377597</v>
      </c>
      <c r="C123" s="16"/>
      <c r="D123" s="16"/>
      <c r="E123" s="16"/>
      <c r="F123" s="5">
        <f t="shared" si="8"/>
        <v>68.50721761465287</v>
      </c>
      <c r="G123" s="5">
        <f t="shared" si="9"/>
        <v>5.878000572065808</v>
      </c>
      <c r="H123" s="5">
        <f t="shared" si="10"/>
        <v>23.746611378371277</v>
      </c>
      <c r="I123" s="5">
        <f t="shared" si="13"/>
        <v>14.835204122976089</v>
      </c>
      <c r="J123" s="1">
        <f t="shared" si="14"/>
        <v>1154022.5280618446</v>
      </c>
      <c r="K123" s="6">
        <f t="shared" si="15"/>
        <v>0.08750413348939089</v>
      </c>
      <c r="M123" s="5">
        <v>54741.0884757</v>
      </c>
    </row>
    <row r="124" spans="1:13" ht="13.5">
      <c r="A124" s="42">
        <f t="shared" si="11"/>
        <v>2454741.0895893</v>
      </c>
      <c r="B124" s="69">
        <f t="shared" si="12"/>
        <v>2.7467761333462404</v>
      </c>
      <c r="C124" s="16"/>
      <c r="D124" s="16"/>
      <c r="E124" s="16"/>
      <c r="F124" s="5">
        <f t="shared" si="8"/>
        <v>68.78899256290867</v>
      </c>
      <c r="G124" s="5">
        <f t="shared" si="9"/>
        <v>5.904800148872951</v>
      </c>
      <c r="H124" s="5">
        <f t="shared" si="10"/>
        <v>23.77341095517842</v>
      </c>
      <c r="I124" s="5">
        <f t="shared" si="13"/>
        <v>14.862003699783235</v>
      </c>
      <c r="J124" s="1">
        <f t="shared" si="14"/>
        <v>1154022.9300554967</v>
      </c>
      <c r="K124" s="6">
        <f t="shared" si="15"/>
        <v>0.08750416397809993</v>
      </c>
      <c r="M124" s="5">
        <v>54741.0895893</v>
      </c>
    </row>
    <row r="125" spans="1:13" ht="13.5">
      <c r="A125" s="42">
        <f t="shared" si="11"/>
        <v>2454741.0907071</v>
      </c>
      <c r="B125" s="69">
        <f t="shared" si="12"/>
        <v>2.781613920113093</v>
      </c>
      <c r="C125" s="16"/>
      <c r="D125" s="16"/>
      <c r="E125" s="16"/>
      <c r="F125" s="5">
        <f t="shared" si="8"/>
        <v>69.07133978684178</v>
      </c>
      <c r="G125" s="5">
        <f t="shared" si="9"/>
        <v>5.931700796841628</v>
      </c>
      <c r="H125" s="5">
        <f t="shared" si="10"/>
        <v>23.800311603147097</v>
      </c>
      <c r="I125" s="5">
        <f t="shared" si="13"/>
        <v>14.888904347751911</v>
      </c>
      <c r="J125" s="1">
        <f t="shared" si="14"/>
        <v>1154023.3335652163</v>
      </c>
      <c r="K125" s="6">
        <f t="shared" si="15"/>
        <v>0.08750419458179319</v>
      </c>
      <c r="M125" s="5">
        <v>54741.0907071</v>
      </c>
    </row>
    <row r="126" spans="1:13" ht="13.5">
      <c r="A126" s="42">
        <f t="shared" si="11"/>
        <v>2454741.0918206</v>
      </c>
      <c r="B126" s="69">
        <f t="shared" si="12"/>
        <v>2.817204131156388</v>
      </c>
      <c r="C126" s="16"/>
      <c r="D126" s="16"/>
      <c r="E126" s="16"/>
      <c r="F126" s="5">
        <f t="shared" si="8"/>
        <v>69.35210809180037</v>
      </c>
      <c r="G126" s="5">
        <f t="shared" si="9"/>
        <v>5.958497964255187</v>
      </c>
      <c r="H126" s="5">
        <f t="shared" si="10"/>
        <v>23.827108770560656</v>
      </c>
      <c r="I126" s="5">
        <f t="shared" si="13"/>
        <v>14.915701515165468</v>
      </c>
      <c r="J126" s="1">
        <f t="shared" si="14"/>
        <v>1154023.7355227275</v>
      </c>
      <c r="K126" s="6">
        <f t="shared" si="15"/>
        <v>0.08750422506776118</v>
      </c>
      <c r="M126" s="5">
        <v>54741.0918206</v>
      </c>
    </row>
    <row r="127" spans="1:13" ht="13.5">
      <c r="A127" s="42">
        <f t="shared" si="11"/>
        <v>2454741.0929343</v>
      </c>
      <c r="B127" s="69">
        <f t="shared" si="12"/>
        <v>2.8537179084235014</v>
      </c>
      <c r="C127" s="16"/>
      <c r="D127" s="16"/>
      <c r="E127" s="16"/>
      <c r="F127" s="5">
        <f t="shared" si="8"/>
        <v>69.63243058168949</v>
      </c>
      <c r="G127" s="5">
        <f t="shared" si="9"/>
        <v>5.985299950455918</v>
      </c>
      <c r="H127" s="5">
        <f t="shared" si="10"/>
        <v>23.853910756761387</v>
      </c>
      <c r="I127" s="5">
        <f t="shared" si="13"/>
        <v>14.942503501366202</v>
      </c>
      <c r="J127" s="1">
        <f t="shared" si="14"/>
        <v>1154024.1375525205</v>
      </c>
      <c r="K127" s="6">
        <f t="shared" si="15"/>
        <v>0.08750425555921128</v>
      </c>
      <c r="M127" s="5">
        <v>54741.0929343</v>
      </c>
    </row>
    <row r="128" spans="1:13" ht="13.5">
      <c r="A128" s="42">
        <f t="shared" si="11"/>
        <v>2454741.094048</v>
      </c>
      <c r="B128" s="69">
        <f t="shared" si="12"/>
        <v>2.8911826385088304</v>
      </c>
      <c r="C128" s="16"/>
      <c r="D128" s="16"/>
      <c r="E128" s="16"/>
      <c r="F128" s="5">
        <f t="shared" si="8"/>
        <v>69.91225225156887</v>
      </c>
      <c r="G128" s="5">
        <f t="shared" si="9"/>
        <v>6.012101925449741</v>
      </c>
      <c r="H128" s="5">
        <f t="shared" si="10"/>
        <v>23.88071273175521</v>
      </c>
      <c r="I128" s="5">
        <f t="shared" si="13"/>
        <v>14.969305476360024</v>
      </c>
      <c r="J128" s="1">
        <f t="shared" si="14"/>
        <v>1154024.5395821454</v>
      </c>
      <c r="K128" s="6">
        <f t="shared" si="15"/>
        <v>0.08750428605064862</v>
      </c>
      <c r="M128" s="5">
        <v>54741.094048</v>
      </c>
    </row>
    <row r="129" spans="1:13" ht="13.5">
      <c r="A129" s="42">
        <f t="shared" si="11"/>
        <v>2454741.0951655</v>
      </c>
      <c r="B129" s="69">
        <f t="shared" si="12"/>
        <v>2.9297666457567</v>
      </c>
      <c r="C129" s="16"/>
      <c r="D129" s="16"/>
      <c r="E129" s="16"/>
      <c r="F129" s="5">
        <f t="shared" si="8"/>
        <v>70.19252106922484</v>
      </c>
      <c r="G129" s="5">
        <f t="shared" si="9"/>
        <v>6.038995356444566</v>
      </c>
      <c r="H129" s="5">
        <f t="shared" si="10"/>
        <v>23.907606162750035</v>
      </c>
      <c r="I129" s="5">
        <f t="shared" si="13"/>
        <v>14.996198907354847</v>
      </c>
      <c r="J129" s="1">
        <f t="shared" si="14"/>
        <v>1154024.9429836103</v>
      </c>
      <c r="K129" s="6">
        <f t="shared" si="15"/>
        <v>0.08750431664613147</v>
      </c>
      <c r="M129" s="5">
        <v>54741.0951655</v>
      </c>
    </row>
    <row r="130" spans="1:13" ht="13.5">
      <c r="A130" s="42">
        <f t="shared" si="11"/>
        <v>2454741.0962793</v>
      </c>
      <c r="B130" s="69">
        <f t="shared" si="12"/>
        <v>2.9692483356191786</v>
      </c>
      <c r="C130" s="16"/>
      <c r="D130" s="16"/>
      <c r="E130" s="16"/>
      <c r="F130" s="5">
        <f t="shared" si="8"/>
        <v>70.47135143098227</v>
      </c>
      <c r="G130" s="5">
        <f t="shared" si="9"/>
        <v>6.065799740816452</v>
      </c>
      <c r="H130" s="5">
        <f t="shared" si="10"/>
        <v>23.93441054712192</v>
      </c>
      <c r="I130" s="5">
        <f t="shared" si="13"/>
        <v>15.023003291726733</v>
      </c>
      <c r="J130" s="1">
        <f t="shared" si="14"/>
        <v>1154025.345049376</v>
      </c>
      <c r="K130" s="6">
        <f t="shared" si="15"/>
        <v>0.08750434714030987</v>
      </c>
      <c r="M130" s="5">
        <v>54741.0962793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D3" sqref="D3:F4"/>
    </sheetView>
  </sheetViews>
  <sheetFormatPr defaultColWidth="9.00390625" defaultRowHeight="13.5"/>
  <cols>
    <col min="1" max="1" width="14.875" style="9" customWidth="1"/>
    <col min="2" max="2" width="9.25390625" style="0" customWidth="1"/>
    <col min="3" max="3" width="3.625" style="0" customWidth="1"/>
    <col min="4" max="4" width="4.375" style="0" customWidth="1"/>
    <col min="5" max="5" width="3.50390625" style="0" customWidth="1"/>
    <col min="6" max="6" width="7.125" style="0" customWidth="1"/>
    <col min="7" max="7" width="10.75390625" style="4" customWidth="1"/>
    <col min="8" max="8" width="11.125" style="4" customWidth="1"/>
    <col min="9" max="9" width="9.625" style="4" customWidth="1"/>
    <col min="10" max="10" width="11.125" style="0" customWidth="1"/>
    <col min="11" max="11" width="9.875" style="1" customWidth="1"/>
    <col min="12" max="12" width="9.625" style="0" customWidth="1"/>
    <col min="13" max="13" width="12.875" style="5" customWidth="1"/>
    <col min="14" max="14" width="8.75390625" style="0" customWidth="1"/>
    <col min="15" max="15" width="8.625" style="6" customWidth="1"/>
    <col min="16" max="16" width="6.75390625" style="0" customWidth="1"/>
    <col min="17" max="19" width="12.00390625" style="0" customWidth="1"/>
    <col min="21" max="21" width="12.375" style="0" customWidth="1"/>
    <col min="22" max="22" width="10.125" style="0" bestFit="1" customWidth="1"/>
    <col min="23" max="23" width="3.875" style="0" customWidth="1"/>
    <col min="24" max="24" width="3.625" style="0" customWidth="1"/>
    <col min="25" max="25" width="3.00390625" style="0" customWidth="1"/>
  </cols>
  <sheetData>
    <row r="1" spans="1:19" ht="14.25" thickBot="1">
      <c r="A1" s="20" t="s">
        <v>6</v>
      </c>
      <c r="B1" s="29"/>
      <c r="C1" s="30"/>
      <c r="D1" t="s">
        <v>22</v>
      </c>
      <c r="G1" t="s">
        <v>21</v>
      </c>
      <c r="L1" s="2"/>
      <c r="N1" s="2"/>
      <c r="S1" s="2"/>
    </row>
    <row r="2" spans="1:18" ht="15" thickBot="1" thickTop="1">
      <c r="A2" s="26"/>
      <c r="B2" s="27"/>
      <c r="C2" s="45" t="s">
        <v>10</v>
      </c>
      <c r="D2" s="36" t="s">
        <v>8</v>
      </c>
      <c r="E2" s="37" t="s">
        <v>0</v>
      </c>
      <c r="F2" s="46" t="s">
        <v>1</v>
      </c>
      <c r="G2" s="57" t="s">
        <v>2</v>
      </c>
      <c r="H2" s="58" t="s">
        <v>24</v>
      </c>
      <c r="I2" s="58" t="s">
        <v>25</v>
      </c>
      <c r="J2" s="59" t="s">
        <v>26</v>
      </c>
      <c r="K2" s="60" t="s">
        <v>27</v>
      </c>
      <c r="L2" s="5"/>
      <c r="M2" s="2"/>
      <c r="N2" s="6"/>
      <c r="O2"/>
      <c r="R2" s="2"/>
    </row>
    <row r="3" spans="1:17" ht="15" thickBot="1" thickTop="1">
      <c r="A3" s="18" t="s">
        <v>12</v>
      </c>
      <c r="B3" s="47" t="s">
        <v>3</v>
      </c>
      <c r="C3" s="3"/>
      <c r="D3" s="54">
        <v>2</v>
      </c>
      <c r="E3" s="55">
        <v>49</v>
      </c>
      <c r="F3" s="56">
        <v>44.49</v>
      </c>
      <c r="G3" s="14">
        <f>((F3/60+E3)/60+D3)/12*3.1415926</f>
        <v>0.7406370004345834</v>
      </c>
      <c r="H3" s="14">
        <f>PI()</f>
        <v>3.141592653589793</v>
      </c>
      <c r="I3" s="8">
        <f>IF(C4="-",-1,1)</f>
        <v>1</v>
      </c>
      <c r="J3" s="8">
        <f>IF(B5="E",-1,1)</f>
        <v>-1</v>
      </c>
      <c r="K3" s="8">
        <f>IF(B6="S",-1,1)</f>
        <v>1</v>
      </c>
      <c r="M3" s="6"/>
      <c r="O3"/>
      <c r="Q3" s="2"/>
    </row>
    <row r="4" spans="1:17" ht="14.25" thickBot="1">
      <c r="A4" s="31" t="s">
        <v>23</v>
      </c>
      <c r="B4" s="49" t="s">
        <v>4</v>
      </c>
      <c r="C4" s="35" t="s">
        <v>7</v>
      </c>
      <c r="D4" s="22">
        <v>71</v>
      </c>
      <c r="E4" s="21">
        <v>45</v>
      </c>
      <c r="F4" s="33">
        <v>11.6</v>
      </c>
      <c r="G4" s="61">
        <f>I3*((F4/60+E4)/60+D4)/180*3.1415926</f>
        <v>1.2523299553304938</v>
      </c>
      <c r="H4" s="10"/>
      <c r="I4" s="17"/>
      <c r="J4" s="62"/>
      <c r="K4" s="15"/>
      <c r="M4" s="6"/>
      <c r="N4" s="2"/>
      <c r="O4" s="2"/>
      <c r="P4" s="2"/>
      <c r="Q4" s="2"/>
    </row>
    <row r="5" spans="1:11" ht="13.5">
      <c r="A5" s="28" t="s">
        <v>9</v>
      </c>
      <c r="B5" s="51" t="s">
        <v>13</v>
      </c>
      <c r="C5" s="34"/>
      <c r="D5" s="52">
        <v>133</v>
      </c>
      <c r="E5" s="25">
        <v>40</v>
      </c>
      <c r="F5" s="53">
        <v>16</v>
      </c>
      <c r="G5" s="14">
        <f>J3*((F5/60+E5)/60+D5)/180*3.1415926</f>
        <v>-2.333000963891358</v>
      </c>
      <c r="H5" s="63"/>
      <c r="I5" s="10"/>
      <c r="J5" s="62"/>
      <c r="K5" s="17"/>
    </row>
    <row r="6" spans="1:15" ht="13.5">
      <c r="A6" s="48"/>
      <c r="B6" s="49" t="s">
        <v>14</v>
      </c>
      <c r="C6" s="50"/>
      <c r="D6" s="32">
        <v>34</v>
      </c>
      <c r="E6" s="21">
        <v>32</v>
      </c>
      <c r="F6" s="33">
        <v>28</v>
      </c>
      <c r="G6" s="61">
        <f>K3*((F6/60+E6)/60+D6)/180*3.1415926</f>
        <v>0.6028561059024692</v>
      </c>
      <c r="H6" s="64"/>
      <c r="I6" s="64"/>
      <c r="J6" s="65"/>
      <c r="K6" s="66"/>
      <c r="L6" s="3"/>
      <c r="M6" s="11"/>
      <c r="N6" s="3"/>
      <c r="O6" s="7"/>
    </row>
    <row r="7" ht="14.25" thickBot="1"/>
    <row r="8" spans="1:15" ht="15" thickBot="1" thickTop="1">
      <c r="A8" s="41" t="s">
        <v>5</v>
      </c>
      <c r="B8" s="38" t="s">
        <v>11</v>
      </c>
      <c r="C8" s="23"/>
      <c r="D8" s="23"/>
      <c r="E8" s="23"/>
      <c r="F8" s="24" t="s">
        <v>18</v>
      </c>
      <c r="G8" s="24" t="s">
        <v>17</v>
      </c>
      <c r="H8" s="24" t="s">
        <v>16</v>
      </c>
      <c r="I8" s="24" t="s">
        <v>15</v>
      </c>
      <c r="J8" s="44" t="s">
        <v>20</v>
      </c>
      <c r="K8" s="67" t="s">
        <v>19</v>
      </c>
      <c r="M8"/>
      <c r="O8"/>
    </row>
    <row r="9" spans="1:15" ht="14.25" thickTop="1">
      <c r="A9" s="42">
        <v>2454541.04166667</v>
      </c>
      <c r="B9" s="39">
        <f aca="true" t="shared" si="0" ref="B9:B27">1/(COS(F9/180*$H$3)+0.50572*POWER(96.07995-F9,-1.6364))</f>
        <v>2.0148281977540776</v>
      </c>
      <c r="C9" s="16"/>
      <c r="D9" s="16"/>
      <c r="E9" s="16"/>
      <c r="F9" s="5">
        <f aca="true" t="shared" si="1" ref="F9:F27">ACOS(SIN($G$6)*SIN($G$4)+COS($G$6)*COS($G$4)*COS(G9*$H$3/12))*180/$H$3</f>
        <v>60.3390137670498</v>
      </c>
      <c r="G9" s="5">
        <f aca="true" t="shared" si="2" ref="G9:G27">H9-$G$3*12/$H$3</f>
        <v>6.649128980055938</v>
      </c>
      <c r="H9" s="5">
        <f aca="true" t="shared" si="3" ref="H9:H27">I9-$G$5*12/$H$3</f>
        <v>9.478153931797975</v>
      </c>
      <c r="I9" s="5">
        <f>(J9-360*INT(J9/360))*24/360</f>
        <v>0.5667466764027874</v>
      </c>
      <c r="J9" s="1">
        <f aca="true" t="shared" si="4" ref="J9:J27">280.46061837+360.98564736629*(A9-2451545)+0.0003879337*K9*K9-K9*K9*K9/38710000</f>
        <v>1081808.501200146</v>
      </c>
      <c r="K9" s="6">
        <f aca="true" t="shared" si="5" ref="K9:K27">(A9-2451545)/36525</f>
        <v>0.08202715035372406</v>
      </c>
      <c r="M9"/>
      <c r="O9"/>
    </row>
    <row r="10" spans="1:15" ht="13.5">
      <c r="A10" s="43">
        <v>2454541.0833333335</v>
      </c>
      <c r="B10" s="40">
        <f t="shared" si="0"/>
        <v>2.3138836167883117</v>
      </c>
      <c r="C10" s="16"/>
      <c r="D10" s="16"/>
      <c r="E10" s="16"/>
      <c r="F10" s="5">
        <f t="shared" si="1"/>
        <v>64.50744774065964</v>
      </c>
      <c r="G10" s="5">
        <f t="shared" si="2"/>
        <v>7.651866818427283</v>
      </c>
      <c r="H10" s="5">
        <f t="shared" si="3"/>
        <v>10.48089177016932</v>
      </c>
      <c r="I10" s="5">
        <f aca="true" t="shared" si="6" ref="I10:I27">(J10-360*INT(J10/360))*24/360</f>
        <v>1.5694845147741339</v>
      </c>
      <c r="J10" s="1">
        <f t="shared" si="4"/>
        <v>1081823.5422677216</v>
      </c>
      <c r="K10" s="6">
        <f t="shared" si="5"/>
        <v>0.08202829112480461</v>
      </c>
      <c r="M10"/>
      <c r="O10"/>
    </row>
    <row r="11" spans="1:15" ht="13.5">
      <c r="A11" s="43">
        <v>2454541.1479745368</v>
      </c>
      <c r="B11" s="40">
        <f t="shared" si="0"/>
        <v>2.86637536641168</v>
      </c>
      <c r="C11" s="16"/>
      <c r="D11" s="16"/>
      <c r="E11" s="16"/>
      <c r="F11" s="5">
        <f t="shared" si="1"/>
        <v>69.72783555349996</v>
      </c>
      <c r="G11" s="5">
        <f t="shared" si="2"/>
        <v>9.207503258924175</v>
      </c>
      <c r="H11" s="5">
        <f t="shared" si="3"/>
        <v>12.036528210666212</v>
      </c>
      <c r="I11" s="5">
        <f t="shared" si="6"/>
        <v>3.1251209552710253</v>
      </c>
      <c r="J11" s="1">
        <f t="shared" si="4"/>
        <v>1081846.876814329</v>
      </c>
      <c r="K11" s="6">
        <f t="shared" si="5"/>
        <v>0.08203006090449703</v>
      </c>
      <c r="M11"/>
      <c r="O11"/>
    </row>
    <row r="12" spans="1:15" ht="13.5">
      <c r="A12" s="43">
        <v>2454476.2916666665</v>
      </c>
      <c r="B12" s="40">
        <f t="shared" si="0"/>
        <v>2.5690082864801913</v>
      </c>
      <c r="C12" s="16"/>
      <c r="D12" s="16"/>
      <c r="E12" s="16"/>
      <c r="F12" s="5">
        <f t="shared" si="1"/>
        <v>67.22002991830378</v>
      </c>
      <c r="G12" s="5">
        <f t="shared" si="2"/>
        <v>8.394417762995252</v>
      </c>
      <c r="H12" s="5">
        <f t="shared" si="3"/>
        <v>11.223442714737288</v>
      </c>
      <c r="I12" s="5">
        <f t="shared" si="6"/>
        <v>2.3120354593421024</v>
      </c>
      <c r="J12" s="1">
        <f t="shared" si="4"/>
        <v>1058434.6805318901</v>
      </c>
      <c r="K12" s="6">
        <f t="shared" si="5"/>
        <v>0.08025439196896678</v>
      </c>
      <c r="M12"/>
      <c r="O12"/>
    </row>
    <row r="13" spans="1:15" ht="13.5">
      <c r="A13" s="43">
        <v>2454480.2916666665</v>
      </c>
      <c r="B13" s="40">
        <f t="shared" si="0"/>
        <v>2.6641301788856486</v>
      </c>
      <c r="C13" s="16"/>
      <c r="D13" s="16"/>
      <c r="E13" s="16"/>
      <c r="F13" s="5">
        <f t="shared" si="1"/>
        <v>68.08754539053633</v>
      </c>
      <c r="G13" s="5">
        <f t="shared" si="2"/>
        <v>8.657257061147307</v>
      </c>
      <c r="H13" s="5">
        <f t="shared" si="3"/>
        <v>11.486282012889344</v>
      </c>
      <c r="I13" s="5">
        <f t="shared" si="6"/>
        <v>2.5748747574941566</v>
      </c>
      <c r="J13" s="1">
        <f t="shared" si="4"/>
        <v>1059878.6231213624</v>
      </c>
      <c r="K13" s="6">
        <f t="shared" si="5"/>
        <v>0.08036390600045205</v>
      </c>
      <c r="M13"/>
      <c r="O13"/>
    </row>
    <row r="14" spans="1:15" ht="13.5">
      <c r="A14" s="43">
        <v>2454482.2916666665</v>
      </c>
      <c r="B14" s="40">
        <f t="shared" si="0"/>
        <v>2.7122468767227845</v>
      </c>
      <c r="C14" s="16"/>
      <c r="D14" s="16"/>
      <c r="E14" s="16"/>
      <c r="F14" s="5">
        <f t="shared" si="1"/>
        <v>68.50149594833755</v>
      </c>
      <c r="G14" s="5">
        <f t="shared" si="2"/>
        <v>8.78867671020005</v>
      </c>
      <c r="H14" s="5">
        <f t="shared" si="3"/>
        <v>11.617701661942087</v>
      </c>
      <c r="I14" s="5">
        <f t="shared" si="6"/>
        <v>2.706294406546901</v>
      </c>
      <c r="J14" s="1">
        <f t="shared" si="4"/>
        <v>1060600.5944160982</v>
      </c>
      <c r="K14" s="6">
        <f t="shared" si="5"/>
        <v>0.0804186630161947</v>
      </c>
      <c r="M14"/>
      <c r="O14"/>
    </row>
    <row r="15" spans="1:15" ht="13.5">
      <c r="A15" s="43">
        <v>2454489.2916666665</v>
      </c>
      <c r="B15" s="40">
        <f t="shared" si="0"/>
        <v>2.8814635338233017</v>
      </c>
      <c r="C15" s="16"/>
      <c r="D15" s="16"/>
      <c r="E15" s="16"/>
      <c r="F15" s="5">
        <f t="shared" si="1"/>
        <v>69.84040139524016</v>
      </c>
      <c r="G15" s="5">
        <f t="shared" si="2"/>
        <v>9.248645481938981</v>
      </c>
      <c r="H15" s="5">
        <f t="shared" si="3"/>
        <v>12.077670433681018</v>
      </c>
      <c r="I15" s="5">
        <f t="shared" si="6"/>
        <v>3.166263178285832</v>
      </c>
      <c r="J15" s="1">
        <f t="shared" si="4"/>
        <v>1063127.4939476743</v>
      </c>
      <c r="K15" s="6">
        <f t="shared" si="5"/>
        <v>0.08061031257129395</v>
      </c>
      <c r="M15"/>
      <c r="O15"/>
    </row>
    <row r="16" spans="1:15" ht="13.5">
      <c r="A16" s="43">
        <v>2454493.2916666665</v>
      </c>
      <c r="B16" s="40">
        <f t="shared" si="0"/>
        <v>2.976953092289608</v>
      </c>
      <c r="C16" s="16"/>
      <c r="D16" s="16"/>
      <c r="E16" s="16"/>
      <c r="F16" s="5">
        <f t="shared" si="1"/>
        <v>70.52485511678961</v>
      </c>
      <c r="G16" s="5">
        <f t="shared" si="2"/>
        <v>9.511484780075515</v>
      </c>
      <c r="H16" s="5">
        <f t="shared" si="3"/>
        <v>12.340509731817551</v>
      </c>
      <c r="I16" s="5">
        <f t="shared" si="6"/>
        <v>3.4291024764223645</v>
      </c>
      <c r="J16" s="1">
        <f t="shared" si="4"/>
        <v>1064571.4365371463</v>
      </c>
      <c r="K16" s="6">
        <f t="shared" si="5"/>
        <v>0.08071982660277924</v>
      </c>
      <c r="M16"/>
      <c r="O16"/>
    </row>
    <row r="17" spans="1:15" ht="13.5">
      <c r="A17" s="43">
        <v>2454553.9583333335</v>
      </c>
      <c r="B17" s="40">
        <f t="shared" si="0"/>
        <v>1.7438168711426705</v>
      </c>
      <c r="C17" s="16"/>
      <c r="D17" s="16"/>
      <c r="E17" s="16"/>
      <c r="F17" s="5">
        <f t="shared" si="1"/>
        <v>55.089687711511516</v>
      </c>
      <c r="G17" s="5">
        <f t="shared" si="2"/>
        <v>29.497880809325586</v>
      </c>
      <c r="H17" s="5">
        <f t="shared" si="3"/>
        <v>32.32690576106762</v>
      </c>
      <c r="I17" s="5">
        <f t="shared" si="6"/>
        <v>23.41549850567244</v>
      </c>
      <c r="J17" s="1">
        <f t="shared" si="4"/>
        <v>1086471.232477585</v>
      </c>
      <c r="K17" s="6">
        <f t="shared" si="5"/>
        <v>0.08238078941364788</v>
      </c>
      <c r="M17"/>
      <c r="O17"/>
    </row>
    <row r="18" spans="1:15" ht="13.5">
      <c r="A18" s="43">
        <v>2454554.2916666665</v>
      </c>
      <c r="B18" s="40">
        <f t="shared" si="0"/>
        <v>3.2939311229469075</v>
      </c>
      <c r="C18" s="16"/>
      <c r="D18" s="16"/>
      <c r="E18" s="16"/>
      <c r="F18" s="5">
        <f t="shared" si="1"/>
        <v>72.49922016085762</v>
      </c>
      <c r="G18" s="5">
        <f t="shared" si="2"/>
        <v>13.519784076704196</v>
      </c>
      <c r="H18" s="5">
        <f t="shared" si="3"/>
        <v>16.348809028446233</v>
      </c>
      <c r="I18" s="5">
        <f t="shared" si="6"/>
        <v>7.437401773051048</v>
      </c>
      <c r="J18" s="1">
        <f t="shared" si="4"/>
        <v>1086591.5610265958</v>
      </c>
      <c r="K18" s="6">
        <f t="shared" si="5"/>
        <v>0.08238991558292981</v>
      </c>
      <c r="M18"/>
      <c r="O18"/>
    </row>
    <row r="19" spans="1:15" ht="13.5">
      <c r="A19" s="43">
        <v>2454554.125</v>
      </c>
      <c r="B19" s="40">
        <f t="shared" si="0"/>
        <v>2.9759999778693103</v>
      </c>
      <c r="C19" s="16"/>
      <c r="D19" s="16"/>
      <c r="E19" s="16"/>
      <c r="F19" s="5">
        <f t="shared" si="1"/>
        <v>70.51825228513262</v>
      </c>
      <c r="G19" s="5">
        <f t="shared" si="2"/>
        <v>9.508832443014894</v>
      </c>
      <c r="H19" s="5">
        <f t="shared" si="3"/>
        <v>12.33785739475693</v>
      </c>
      <c r="I19" s="5">
        <f t="shared" si="6"/>
        <v>3.426450139361744</v>
      </c>
      <c r="J19" s="1">
        <f t="shared" si="4"/>
        <v>1086531.3967520904</v>
      </c>
      <c r="K19" s="6">
        <f t="shared" si="5"/>
        <v>0.08238535249828885</v>
      </c>
      <c r="M19"/>
      <c r="O19"/>
    </row>
    <row r="20" spans="1:15" ht="13.5">
      <c r="A20" s="43">
        <v>2454547.121527778</v>
      </c>
      <c r="B20" s="40">
        <f t="shared" si="0"/>
        <v>2.7772308205755136</v>
      </c>
      <c r="C20" s="16"/>
      <c r="D20" s="16"/>
      <c r="E20" s="16"/>
      <c r="F20" s="5">
        <f t="shared" si="1"/>
        <v>69.03623173185845</v>
      </c>
      <c r="G20" s="5">
        <f t="shared" si="2"/>
        <v>8.965302183795584</v>
      </c>
      <c r="H20" s="5">
        <f t="shared" si="3"/>
        <v>11.794327135537621</v>
      </c>
      <c r="I20" s="5">
        <f t="shared" si="6"/>
        <v>2.8829198801424356</v>
      </c>
      <c r="J20" s="1">
        <f t="shared" si="4"/>
        <v>1084003.2437982021</v>
      </c>
      <c r="K20" s="6">
        <f t="shared" si="5"/>
        <v>0.08219360787893182</v>
      </c>
      <c r="M20"/>
      <c r="O20"/>
    </row>
    <row r="21" spans="1:15" ht="13.5">
      <c r="A21" s="43">
        <v>2454547.2368055554</v>
      </c>
      <c r="B21" s="40">
        <f t="shared" si="0"/>
        <v>3.5175309411335056</v>
      </c>
      <c r="C21" s="16"/>
      <c r="D21" s="16"/>
      <c r="E21" s="16"/>
      <c r="F21" s="5">
        <f t="shared" si="1"/>
        <v>73.66988750793121</v>
      </c>
      <c r="G21" s="5">
        <f t="shared" si="2"/>
        <v>11.739543724547316</v>
      </c>
      <c r="H21" s="5">
        <f t="shared" si="3"/>
        <v>14.568568676289352</v>
      </c>
      <c r="I21" s="5">
        <f t="shared" si="6"/>
        <v>5.657161420894166</v>
      </c>
      <c r="J21" s="1">
        <f t="shared" si="4"/>
        <v>1084044.8574213134</v>
      </c>
      <c r="K21" s="6">
        <f t="shared" si="5"/>
        <v>0.08219676401246846</v>
      </c>
      <c r="M21"/>
      <c r="O21"/>
    </row>
    <row r="22" spans="1:15" ht="13.5">
      <c r="A22" s="43">
        <v>2454556.9583333335</v>
      </c>
      <c r="B22" s="40">
        <f t="shared" si="0"/>
        <v>1.7848736719534777</v>
      </c>
      <c r="C22" s="16"/>
      <c r="D22" s="16"/>
      <c r="E22" s="16"/>
      <c r="F22" s="5">
        <f t="shared" si="1"/>
        <v>56.00928270786219</v>
      </c>
      <c r="G22" s="5">
        <f t="shared" si="2"/>
        <v>29.69501028292799</v>
      </c>
      <c r="H22" s="5">
        <f t="shared" si="3"/>
        <v>32.52403523467002</v>
      </c>
      <c r="I22" s="5">
        <f t="shared" si="6"/>
        <v>23.61262797927484</v>
      </c>
      <c r="J22" s="1">
        <f t="shared" si="4"/>
        <v>1087554.1894196891</v>
      </c>
      <c r="K22" s="6">
        <f t="shared" si="5"/>
        <v>0.08246292493726183</v>
      </c>
      <c r="M22"/>
      <c r="O22"/>
    </row>
    <row r="23" spans="1:15" ht="13.5">
      <c r="A23" s="43">
        <v>2454557.9583333335</v>
      </c>
      <c r="B23" s="40">
        <f t="shared" si="0"/>
        <v>1.7990356098869682</v>
      </c>
      <c r="C23" s="16"/>
      <c r="D23" s="16"/>
      <c r="E23" s="16"/>
      <c r="F23" s="5">
        <f t="shared" si="1"/>
        <v>56.31455750723723</v>
      </c>
      <c r="G23" s="5">
        <f t="shared" si="2"/>
        <v>29.760720107477646</v>
      </c>
      <c r="H23" s="5">
        <f t="shared" si="3"/>
        <v>32.58974505921968</v>
      </c>
      <c r="I23" s="5">
        <f t="shared" si="6"/>
        <v>23.678337803824494</v>
      </c>
      <c r="J23" s="1">
        <f t="shared" si="4"/>
        <v>1087915.1750670574</v>
      </c>
      <c r="K23" s="6">
        <f t="shared" si="5"/>
        <v>0.08249030344513315</v>
      </c>
      <c r="M23"/>
      <c r="O23"/>
    </row>
    <row r="24" spans="1:15" ht="13.5">
      <c r="A24" s="43">
        <v>2454560</v>
      </c>
      <c r="B24" s="40">
        <f t="shared" si="0"/>
        <v>2.0827208336712784</v>
      </c>
      <c r="C24" s="16"/>
      <c r="D24" s="16"/>
      <c r="E24" s="16"/>
      <c r="F24" s="5">
        <f t="shared" si="1"/>
        <v>61.40506806374417</v>
      </c>
      <c r="G24" s="5">
        <f t="shared" si="2"/>
        <v>6.894877662158747</v>
      </c>
      <c r="H24" s="5">
        <f t="shared" si="3"/>
        <v>9.723902613900783</v>
      </c>
      <c r="I24" s="5">
        <f t="shared" si="6"/>
        <v>0.8124953585055967</v>
      </c>
      <c r="J24" s="1">
        <f t="shared" si="4"/>
        <v>1088652.1874303776</v>
      </c>
      <c r="K24" s="6">
        <f t="shared" si="5"/>
        <v>0.08254620123203285</v>
      </c>
      <c r="M24"/>
      <c r="O24"/>
    </row>
    <row r="25" spans="1:15" ht="13.5">
      <c r="A25" s="43">
        <v>2454561</v>
      </c>
      <c r="B25" s="40">
        <f t="shared" si="0"/>
        <v>2.1014804038680013</v>
      </c>
      <c r="C25" s="16"/>
      <c r="D25" s="16"/>
      <c r="E25" s="16"/>
      <c r="F25" s="5">
        <f t="shared" si="1"/>
        <v>61.68572177390041</v>
      </c>
      <c r="G25" s="5">
        <f t="shared" si="2"/>
        <v>6.960587486708402</v>
      </c>
      <c r="H25" s="5">
        <f t="shared" si="3"/>
        <v>9.789612438450439</v>
      </c>
      <c r="I25" s="5">
        <f t="shared" si="6"/>
        <v>0.8782051830552519</v>
      </c>
      <c r="J25" s="1">
        <f t="shared" si="4"/>
        <v>1089013.1730777458</v>
      </c>
      <c r="K25" s="6">
        <f t="shared" si="5"/>
        <v>0.08257357973990417</v>
      </c>
      <c r="M25"/>
      <c r="O25"/>
    </row>
    <row r="26" spans="1:15" ht="13.5">
      <c r="A26" s="43">
        <v>2454512.2916666665</v>
      </c>
      <c r="B26" s="40">
        <f t="shared" si="0"/>
        <v>3.367058637608156</v>
      </c>
      <c r="C26" s="16"/>
      <c r="D26" s="16"/>
      <c r="E26" s="16"/>
      <c r="F26" s="5">
        <f t="shared" si="1"/>
        <v>72.8997985756614</v>
      </c>
      <c r="G26" s="5">
        <f t="shared" si="2"/>
        <v>10.759971446224043</v>
      </c>
      <c r="H26" s="5">
        <f t="shared" si="3"/>
        <v>13.58899639796608</v>
      </c>
      <c r="I26" s="5">
        <f t="shared" si="6"/>
        <v>4.677589142570893</v>
      </c>
      <c r="J26" s="1">
        <f t="shared" si="4"/>
        <v>1071430.1638371386</v>
      </c>
      <c r="K26" s="6">
        <f t="shared" si="5"/>
        <v>0.08124001825233433</v>
      </c>
      <c r="M26"/>
      <c r="O26"/>
    </row>
    <row r="27" spans="1:15" ht="13.5">
      <c r="A27" s="43">
        <v>2454513.2916666665</v>
      </c>
      <c r="B27" s="40">
        <f t="shared" si="0"/>
        <v>3.382567107455445</v>
      </c>
      <c r="C27" s="16"/>
      <c r="D27" s="16"/>
      <c r="E27" s="16"/>
      <c r="F27" s="5">
        <f t="shared" si="1"/>
        <v>72.98244387426202</v>
      </c>
      <c r="G27" s="5">
        <f t="shared" si="2"/>
        <v>10.825681270758176</v>
      </c>
      <c r="H27" s="5">
        <f t="shared" si="3"/>
        <v>13.654706222500213</v>
      </c>
      <c r="I27" s="5">
        <f t="shared" si="6"/>
        <v>4.743298967105026</v>
      </c>
      <c r="J27" s="1">
        <f t="shared" si="4"/>
        <v>1071791.1494845066</v>
      </c>
      <c r="K27" s="6">
        <f t="shared" si="5"/>
        <v>0.08126739676020565</v>
      </c>
      <c r="M27"/>
      <c r="O27"/>
    </row>
    <row r="28" spans="1:14" ht="13.5">
      <c r="A28" s="19"/>
      <c r="B28" s="12"/>
      <c r="C28" s="12"/>
      <c r="D28" s="13"/>
      <c r="E28" s="12"/>
      <c r="F28" s="12"/>
      <c r="J28" s="5"/>
      <c r="L28" s="5"/>
      <c r="N28" s="5"/>
    </row>
    <row r="29" spans="1:14" ht="13.5">
      <c r="A29" s="19"/>
      <c r="B29" s="12"/>
      <c r="C29" s="12"/>
      <c r="D29" s="13"/>
      <c r="E29" s="12"/>
      <c r="F29" s="12"/>
      <c r="J29" s="2"/>
      <c r="L29" s="2"/>
      <c r="N29" s="2"/>
    </row>
    <row r="30" spans="1:14" ht="13.5">
      <c r="A30" s="19"/>
      <c r="B30" s="12"/>
      <c r="C30" s="12"/>
      <c r="D30" s="12"/>
      <c r="E30" s="12"/>
      <c r="F30" s="12"/>
      <c r="J30" s="2"/>
      <c r="L30" s="2"/>
      <c r="N30" s="2"/>
    </row>
    <row r="31" spans="1:14" ht="13.5">
      <c r="A31" s="19"/>
      <c r="B31" s="12"/>
      <c r="C31" s="12"/>
      <c r="D31" s="12"/>
      <c r="E31" s="12"/>
      <c r="F31" s="12"/>
      <c r="J31" s="2"/>
      <c r="L31" s="2"/>
      <c r="N31" s="2"/>
    </row>
    <row r="32" spans="1:14" ht="13.5">
      <c r="A32" s="19"/>
      <c r="B32" s="12"/>
      <c r="C32" s="12"/>
      <c r="D32" s="12"/>
      <c r="E32" s="12"/>
      <c r="F32" s="12"/>
      <c r="J32" s="2"/>
      <c r="L32" s="2"/>
      <c r="N32" s="2"/>
    </row>
    <row r="33" spans="1:14" ht="13.5">
      <c r="A33" s="19"/>
      <c r="B33" s="12"/>
      <c r="C33" s="12"/>
      <c r="D33" s="12"/>
      <c r="E33" s="12"/>
      <c r="F33" s="12"/>
      <c r="J33" s="2"/>
      <c r="L33" s="2"/>
      <c r="N33" s="2"/>
    </row>
    <row r="34" spans="1:14" ht="13.5">
      <c r="A34" s="19"/>
      <c r="B34" s="12"/>
      <c r="C34" s="12"/>
      <c r="D34" s="12"/>
      <c r="E34" s="12"/>
      <c r="F34" s="12"/>
      <c r="J34" s="2"/>
      <c r="L34" s="2"/>
      <c r="N34" s="2"/>
    </row>
    <row r="35" spans="1:14" ht="13.5">
      <c r="A35" s="19"/>
      <c r="B35" s="12"/>
      <c r="C35" s="12"/>
      <c r="D35" s="12"/>
      <c r="E35" s="12"/>
      <c r="F35" s="12"/>
      <c r="J35" s="2"/>
      <c r="L35" s="2"/>
      <c r="N35" s="2"/>
    </row>
    <row r="36" spans="1:14" ht="13.5">
      <c r="A36" s="19"/>
      <c r="B36" s="12"/>
      <c r="C36" s="12"/>
      <c r="D36" s="12"/>
      <c r="E36" s="12"/>
      <c r="F36" s="12"/>
      <c r="J36" s="2"/>
      <c r="L36" s="2"/>
      <c r="N36" s="2"/>
    </row>
    <row r="37" spans="1:14" ht="13.5">
      <c r="A37" s="19"/>
      <c r="B37" s="12"/>
      <c r="C37" s="12"/>
      <c r="D37" s="12"/>
      <c r="E37" s="12"/>
      <c r="F37" s="12"/>
      <c r="J37" s="2"/>
      <c r="L37" s="2"/>
      <c r="N37" s="2"/>
    </row>
    <row r="38" spans="1:14" ht="13.5">
      <c r="A38" s="19"/>
      <c r="B38" s="12"/>
      <c r="C38" s="12"/>
      <c r="D38" s="12"/>
      <c r="E38" s="12"/>
      <c r="F38" s="12"/>
      <c r="J38" s="2"/>
      <c r="L38" s="2"/>
      <c r="N38" s="2"/>
    </row>
    <row r="39" spans="1:14" ht="13.5">
      <c r="A39" s="19"/>
      <c r="B39" s="12"/>
      <c r="C39" s="12"/>
      <c r="D39" s="12"/>
      <c r="E39" s="12"/>
      <c r="F39" s="12"/>
      <c r="J39" s="2"/>
      <c r="L39" s="2"/>
      <c r="N39" s="2"/>
    </row>
    <row r="40" spans="1:14" ht="13.5">
      <c r="A40" s="19"/>
      <c r="B40" s="12"/>
      <c r="C40" s="12"/>
      <c r="D40" s="12"/>
      <c r="E40" s="12"/>
      <c r="F40" s="12"/>
      <c r="J40" s="2"/>
      <c r="L40" s="2"/>
      <c r="N40" s="2"/>
    </row>
    <row r="41" spans="1:14" ht="13.5">
      <c r="A41" s="19"/>
      <c r="B41" s="12"/>
      <c r="C41" s="12"/>
      <c r="D41" s="12"/>
      <c r="E41" s="12"/>
      <c r="F41" s="12"/>
      <c r="J41" s="2"/>
      <c r="L41" s="2"/>
      <c r="N41" s="2"/>
    </row>
    <row r="42" spans="1:14" ht="13.5">
      <c r="A42" s="19"/>
      <c r="B42" s="12"/>
      <c r="C42" s="12"/>
      <c r="D42" s="12"/>
      <c r="E42" s="12"/>
      <c r="F42" s="12"/>
      <c r="J42" s="2"/>
      <c r="L42" s="2"/>
      <c r="N42" s="2"/>
    </row>
    <row r="43" spans="1:14" ht="13.5">
      <c r="A43" s="19"/>
      <c r="B43" s="12"/>
      <c r="C43" s="12"/>
      <c r="D43" s="12"/>
      <c r="E43" s="12"/>
      <c r="F43" s="12"/>
      <c r="J43" s="2"/>
      <c r="L43" s="2"/>
      <c r="N43" s="2"/>
    </row>
    <row r="44" spans="1:14" ht="13.5">
      <c r="A44" s="19"/>
      <c r="B44" s="12"/>
      <c r="C44" s="12"/>
      <c r="D44" s="12"/>
      <c r="E44" s="12"/>
      <c r="F44" s="12"/>
      <c r="J44" s="2"/>
      <c r="L44" s="2"/>
      <c r="N44" s="2"/>
    </row>
    <row r="45" spans="1:14" ht="13.5">
      <c r="A45" s="19"/>
      <c r="B45" s="12"/>
      <c r="C45" s="12"/>
      <c r="D45" s="12"/>
      <c r="E45" s="12"/>
      <c r="F45" s="12"/>
      <c r="J45" s="2"/>
      <c r="L45" s="2"/>
      <c r="N45" s="2"/>
    </row>
    <row r="46" spans="1:14" ht="13.5">
      <c r="A46" s="19"/>
      <c r="B46" s="12"/>
      <c r="C46" s="12"/>
      <c r="D46" s="12"/>
      <c r="E46" s="12"/>
      <c r="F46" s="12"/>
      <c r="J46" s="2"/>
      <c r="L46" s="2"/>
      <c r="N46" s="2"/>
    </row>
    <row r="47" spans="1:14" ht="13.5">
      <c r="A47" s="19"/>
      <c r="B47" s="12"/>
      <c r="C47" s="12"/>
      <c r="D47" s="12"/>
      <c r="E47" s="12"/>
      <c r="F47" s="12"/>
      <c r="J47" s="2"/>
      <c r="L47" s="2"/>
      <c r="N47" s="2"/>
    </row>
    <row r="48" spans="1:14" ht="13.5">
      <c r="A48" s="19"/>
      <c r="B48" s="12"/>
      <c r="C48" s="12"/>
      <c r="D48" s="12"/>
      <c r="E48" s="12"/>
      <c r="F48" s="12"/>
      <c r="J48" s="2"/>
      <c r="L48" s="2"/>
      <c r="N48" s="2"/>
    </row>
    <row r="49" spans="10:14" ht="13.5">
      <c r="J49" s="2"/>
      <c r="L49" s="2"/>
      <c r="N49" s="2"/>
    </row>
    <row r="50" spans="10:14" ht="13.5">
      <c r="J50" s="2"/>
      <c r="L50" s="2"/>
      <c r="N50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岡山県立鴨方高等学校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岡山県立鴨方高等学校</dc:creator>
  <cp:keywords/>
  <dc:description/>
  <cp:lastModifiedBy>o2</cp:lastModifiedBy>
  <dcterms:created xsi:type="dcterms:W3CDTF">2004-07-22T08:41:17Z</dcterms:created>
  <dcterms:modified xsi:type="dcterms:W3CDTF">2009-02-23T06:21:23Z</dcterms:modified>
  <cp:category/>
  <cp:version/>
  <cp:contentType/>
  <cp:contentStatus/>
</cp:coreProperties>
</file>